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Ma grille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Exemple (Helios)" sheetId="4" state="visible" r:id="rId4"/>
    <sheet xmlns:r="http://schemas.openxmlformats.org/officeDocument/2006/relationships" name="Paramètres" sheetId="5" state="visible" r:id="rId5"/>
  </sheets>
  <definedNames>
    <definedName name="_xlnm.Print_Area" localSheetId="0">'Lisez-moi'!$A$1:$D$31</definedName>
    <definedName name="_xlnm._FilterDatabase" localSheetId="1" hidden="1">'Ma grille'!$A$4:$O$34</definedName>
    <definedName name="_xlnm.Print_Titles" localSheetId="1">'Ma grille'!$4:$4</definedName>
    <definedName name="_xlnm.Print_Area" localSheetId="1">'Ma grille'!$A$1:$O$34</definedName>
    <definedName name="_xlnm.Print_Area" localSheetId="2">'Synthèse'!$A$1:$D$25</definedName>
    <definedName name="_xlnm._FilterDatabase" localSheetId="3" hidden="1">'Exemple (Helios)'!$A$4:$O$34</definedName>
    <definedName name="_xlnm.Print_Titles" localSheetId="3">'Exemple (Helios)'!$4:$4</definedName>
    <definedName name="_xlnm.Print_Area" localSheetId="3">'Exemple (Helios)'!$A$1:$O$34</definedName>
    <definedName name="_xlnm.Print_Area" localSheetId="4">'Paramètres'!$A$1:$Q$23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 %"/>
    <numFmt numFmtId="165" formatCode="0.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C7D2E0"/>
      <sz val="11"/>
    </font>
    <font>
      <name val="Calibri"/>
      <b val="1"/>
      <color rgb="000E1726"/>
      <sz val="12"/>
    </font>
    <font>
      <name val="Calibri"/>
      <b val="1"/>
      <color rgb="000E1726"/>
      <sz val="10"/>
    </font>
    <font>
      <name val="Calibri"/>
      <color rgb="000E1726"/>
      <sz val="10"/>
    </font>
    <font>
      <name val="Calibri"/>
      <b val="1"/>
      <color rgb="004FB286"/>
      <sz val="10"/>
    </font>
    <font>
      <name val="Calibri"/>
      <color rgb="006B7280"/>
      <sz val="9"/>
    </font>
    <font>
      <name val="Calibri"/>
      <b val="1"/>
      <color rgb="00FFFFFF"/>
      <sz val="10"/>
    </font>
    <font>
      <name val="Calibri"/>
      <b val="1"/>
      <color rgb="002E7D5B"/>
      <sz val="13"/>
    </font>
  </fonts>
  <fills count="11">
    <fill>
      <patternFill/>
    </fill>
    <fill>
      <patternFill patternType="gray125"/>
    </fill>
    <fill>
      <patternFill patternType="solid">
        <fgColor rgb="000E1726"/>
      </patternFill>
    </fill>
    <fill>
      <patternFill patternType="solid">
        <fgColor rgb="0014203A"/>
      </patternFill>
    </fill>
    <fill>
      <patternFill patternType="solid">
        <fgColor rgb="00FFFDF3"/>
      </patternFill>
    </fill>
    <fill>
      <patternFill patternType="solid">
        <fgColor rgb="00F5F6F8"/>
      </patternFill>
    </fill>
    <fill>
      <patternFill patternType="solid">
        <fgColor rgb="001769E0"/>
      </patternFill>
    </fill>
    <fill>
      <patternFill patternType="solid">
        <fgColor rgb="00D8E3F3"/>
      </patternFill>
    </fill>
    <fill>
      <patternFill patternType="solid">
        <fgColor rgb="00D8F0E4"/>
      </patternFill>
    </fill>
    <fill>
      <patternFill patternType="solid">
        <fgColor rgb="00EAF7F0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D5DAE2"/>
      </left>
      <right style="thin">
        <color rgb="00D5DAE2"/>
      </right>
      <top style="thin">
        <color rgb="00D5DAE2"/>
      </top>
      <bottom style="thin">
        <color rgb="00D5DAE2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0" fillId="2" borderId="0" pivotButton="0" quotePrefix="0" xfId="0"/>
    <xf numFmtId="0" fontId="2" fillId="3" borderId="0" applyAlignment="1" pivotButton="0" quotePrefix="0" xfId="0">
      <alignment vertical="center" indent="1"/>
    </xf>
    <xf numFmtId="0" fontId="0" fillId="3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4" borderId="1" pivotButton="0" quotePrefix="0" xfId="0"/>
    <xf numFmtId="0" fontId="5" fillId="5" borderId="1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9" fillId="9" borderId="0" applyAlignment="1" pivotButton="0" quotePrefix="0" xfId="0">
      <alignment vertical="center" indent="1"/>
    </xf>
    <xf numFmtId="0" fontId="0" fillId="9" borderId="0" pivotButton="0" quotePrefix="0" xfId="0"/>
    <xf numFmtId="0" fontId="7" fillId="9" borderId="0" applyAlignment="1" pivotButton="0" quotePrefix="0" xfId="0">
      <alignment horizontal="right" vertical="center" wrapText="1" indent="1"/>
    </xf>
    <xf numFmtId="0" fontId="8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top" wrapText="1"/>
    </xf>
    <xf numFmtId="0" fontId="5" fillId="10" borderId="1" applyAlignment="1" pivotButton="0" quotePrefix="0" xfId="0">
      <alignment horizontal="center" vertical="center" wrapText="1"/>
    </xf>
    <xf numFmtId="0" fontId="4" fillId="10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vertical="top" wrapText="1"/>
    </xf>
    <xf numFmtId="164" fontId="5" fillId="4" borderId="1" applyAlignment="1" pivotButton="0" quotePrefix="0" xfId="0">
      <alignment horizontal="center" vertical="center" wrapText="1"/>
    </xf>
    <xf numFmtId="0" fontId="5" fillId="0" borderId="0" pivotButton="0" quotePrefix="0" xfId="0"/>
    <xf numFmtId="165" fontId="4" fillId="10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dxfs count="7">
    <dxf>
      <font>
        <b val="1"/>
        <color rgb="00FFFFFF"/>
      </font>
      <fill>
        <patternFill patternType="solid">
          <bgColor rgb="004FB286"/>
        </patternFill>
      </fill>
    </dxf>
    <dxf>
      <font>
        <b val="1"/>
        <color rgb="000E1726"/>
      </font>
      <fill>
        <patternFill patternType="solid">
          <bgColor rgb="00F5A524"/>
        </patternFill>
      </fill>
    </dxf>
    <dxf>
      <font>
        <b val="1"/>
        <color rgb="000E1726"/>
      </font>
      <fill>
        <patternFill patternType="solid">
          <bgColor rgb="00D5DAE2"/>
        </patternFill>
      </fill>
    </dxf>
    <dxf>
      <font>
        <b val="1"/>
        <color rgb="00FFFFFF"/>
      </font>
      <fill>
        <patternFill patternType="solid">
          <bgColor rgb="00E5484D"/>
        </patternFill>
      </fill>
    </dxf>
    <dxf>
      <font>
        <b val="1"/>
        <color rgb="00FFFFFF"/>
      </font>
      <fill>
        <patternFill patternType="solid">
          <bgColor rgb="00E0794A"/>
        </patternFill>
      </fill>
    </dxf>
    <dxf>
      <font>
        <b val="1"/>
        <color rgb="006B7280"/>
      </font>
      <fill>
        <patternFill patternType="solid">
          <bgColor rgb="00D5DAE2"/>
        </patternFill>
      </fill>
    </dxf>
    <dxf>
      <font>
        <color rgb="00E5484D"/>
      </font>
      <fill>
        <patternFill patternType="solid">
          <bgColor rgb="00FDE7E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44" customWidth="1" min="3" max="3"/>
    <col width="22" customWidth="1" min="4" max="4"/>
    <col width="4" customWidth="1" min="5" max="5"/>
    <col width="4" customWidth="1" min="6" max="6"/>
  </cols>
  <sheetData>
    <row r="1" ht="34" customHeight="1">
      <c r="A1" s="1" t="inlineStr">
        <is>
          <t>Faut-il un agent pour cette tâche ?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La grille de tri — PMLeadr · 1.0 — juillet 2026</t>
        </is>
      </c>
      <c r="B2" s="4" t="n"/>
      <c r="C2" s="4" t="n"/>
      <c r="D2" s="4" t="n"/>
      <c r="E2" s="4" t="n"/>
      <c r="F2" s="4" t="n"/>
    </row>
    <row r="4" ht="22" customHeight="1">
      <c r="B4" s="5" t="inlineStr">
        <is>
          <t>Votre projet</t>
        </is>
      </c>
    </row>
    <row r="5">
      <c r="B5" s="6" t="inlineStr">
        <is>
          <t>Projet</t>
        </is>
      </c>
      <c r="C5" s="7" t="inlineStr"/>
    </row>
    <row r="6">
      <c r="B6" s="6" t="inlineStr">
        <is>
          <t>Responsable</t>
        </is>
      </c>
      <c r="C6" s="7" t="inlineStr"/>
    </row>
    <row r="7">
      <c r="B7" s="6" t="inlineStr">
        <is>
          <t>Date</t>
        </is>
      </c>
      <c r="C7" s="7" t="inlineStr"/>
    </row>
    <row r="8">
      <c r="B8" s="6" t="inlineStr">
        <is>
          <t>Version de la grille</t>
        </is>
      </c>
      <c r="C8" s="8" t="inlineStr">
        <is>
          <t>1.0 — juillet 2026</t>
        </is>
      </c>
    </row>
    <row r="10" ht="22" customHeight="1">
      <c r="B10" s="5" t="inlineStr">
        <is>
          <t>Ce que fait ce classeur</t>
        </is>
      </c>
    </row>
    <row r="11" ht="15" customHeight="1">
      <c r="B11" s="9" t="inlineStr">
        <is>
          <t>Il ne se contente pas d'accueillir vos notes : il rend un verdict.</t>
        </is>
      </c>
    </row>
    <row r="12" ht="45" customHeight="1">
      <c r="B12" s="9" t="inlineStr">
        <is>
          <t>Vous décrivez une tâche et vous répondez à six questions dans des listes. Le classeur calcule le temps qu'elle vous coûte par an, sa faisabilité, le verdict, la raison de ce verdict et le niveau de relecture exigé.</t>
        </is>
      </c>
    </row>
    <row r="14" ht="22" customHeight="1">
      <c r="B14" s="5" t="inlineStr">
        <is>
          <t>Comment s'en servir — quatre gestes</t>
        </is>
      </c>
    </row>
    <row r="15" ht="30" customHeight="1">
      <c r="B15" s="9" t="inlineStr">
        <is>
          <t>1.  Ouvrez l'onglet « Ma grille » et écrivez une tâche par ligne. Des tâches, pas des projets : « préparer le point de statut », pas « piloter Helios ».</t>
        </is>
      </c>
    </row>
    <row r="16" ht="15" customHeight="1">
      <c r="B16" s="9" t="inlineStr">
        <is>
          <t>2.  Répondez aux six colonnes bleues. Toutes sont des listes : il n'y a rien à inventer.</t>
        </is>
      </c>
    </row>
    <row r="17" ht="30" customHeight="1">
      <c r="B17" s="9" t="inlineStr">
        <is>
          <t>3.  Écrivez ce qui reste humain. Tant que cette colonne est vide, le classeur refuse de conclure — c'est volontaire.</t>
        </is>
      </c>
    </row>
    <row r="18" ht="15" customHeight="1">
      <c r="B18" s="9" t="inlineStr">
        <is>
          <t>4.  Lisez l'onglet « Synthèse » : vos candidats, classés par temps récupérable.</t>
        </is>
      </c>
    </row>
    <row r="20" ht="22" customHeight="1">
      <c r="B20" s="5" t="inlineStr">
        <is>
          <t>Les trois règles du jeu</t>
        </is>
      </c>
    </row>
    <row r="21" ht="30" customHeight="1">
      <c r="B21" s="9" t="inlineStr">
        <is>
          <t>•  Aucun chiffre n'est inventé. Les heures par an sont le produit de votre fréquence par votre durée, selon un barème publié dans l'onglet « Paramètres ».</t>
        </is>
      </c>
    </row>
    <row r="22" ht="30" customHeight="1">
      <c r="B22" s="9" t="inlineStr">
        <is>
          <t>•  La part de temps récupérable est la vôtre. Elle vaut 50 % par défaut : c'est un point de départ, pas une promesse. Corrigez-la, elle vous appartient.</t>
        </is>
      </c>
    </row>
    <row r="23" ht="30" customHeight="1">
      <c r="B23" s="9" t="inlineStr">
        <is>
          <t>•  Ce qui engage reste à vous. Un go / no-go, un arbitrage, l'évaluation d'une personne : la grille les écarte d'office.</t>
        </is>
      </c>
    </row>
    <row r="25" ht="22" customHeight="1">
      <c r="B25" s="5" t="inlineStr">
        <is>
          <t>Les onglets</t>
        </is>
      </c>
    </row>
    <row r="26" ht="30" customHeight="1">
      <c r="B26" s="9" t="inlineStr">
        <is>
          <t>Ma grille — votre outil de travail.   Synthèse — la lecture d'ensemble.   Exemple (Helios) — la même grille, remplie.   Paramètres — les barèmes, en clair.</t>
        </is>
      </c>
    </row>
    <row r="28" ht="30" customHeight="1">
      <c r="B28" s="9" t="inlineStr">
        <is>
          <t>La fiche méthode « Faut-il un agent pour cette tâche ? » (PDF) explique chaque critère et déroule un cas complet. Les deux documents vont ensemble.</t>
        </is>
      </c>
    </row>
    <row r="30">
      <c r="B30" s="10" t="inlineStr">
        <is>
          <t>L'agent prépare, vous décidez.</t>
        </is>
      </c>
    </row>
    <row r="31">
      <c r="B31" s="11" t="inlineStr">
        <is>
          <t>pmleadr.com</t>
        </is>
      </c>
    </row>
  </sheetData>
  <mergeCells count="13">
    <mergeCell ref="A2:F2"/>
    <mergeCell ref="B11:D11"/>
    <mergeCell ref="B28:D28"/>
    <mergeCell ref="B15:D15"/>
    <mergeCell ref="B23:D23"/>
    <mergeCell ref="B22:D22"/>
    <mergeCell ref="A1:F1"/>
    <mergeCell ref="B17:D17"/>
    <mergeCell ref="B18:D18"/>
    <mergeCell ref="B26:D26"/>
    <mergeCell ref="B21:D21"/>
    <mergeCell ref="B12:D12"/>
    <mergeCell ref="B16:D16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U3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22" customWidth="1" min="2" max="2"/>
    <col width="16" customWidth="1" min="3" max="3"/>
    <col width="26" customWidth="1" min="4" max="4"/>
    <col width="24" customWidth="1" min="5" max="5"/>
    <col width="26" customWidth="1" min="6" max="6"/>
    <col width="24" customWidth="1" min="7" max="7"/>
    <col width="30" customWidth="1" min="8" max="8"/>
    <col width="10" customWidth="1" min="9" max="9"/>
    <col width="11" customWidth="1" min="10" max="10"/>
    <col width="22" customWidth="1" min="11" max="11"/>
    <col width="42" customWidth="1" min="12" max="12"/>
    <col width="13" customWidth="1" min="13" max="13"/>
    <col width="17" customWidth="1" min="14" max="14"/>
    <col width="24" customWidth="1" min="15" max="15"/>
    <col hidden="1" width="13" customWidth="1" min="18" max="18"/>
    <col hidden="1" width="13" customWidth="1" min="19" max="19"/>
    <col hidden="1" width="13" customWidth="1" min="20" max="20"/>
    <col hidden="1" width="13" customWidth="1" min="21" max="21"/>
  </cols>
  <sheetData>
    <row r="1" ht="34" customHeight="1">
      <c r="A1" s="1" t="inlineStr">
        <is>
          <t>Ma grille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20" customHeight="1">
      <c r="A2" s="3" t="inlineStr">
        <is>
          <t>Une ligne = une tâche. Le résultat s'affiche ci-dessous, au fil de vos réponses.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</row>
    <row r="3" ht="30" customHeight="1">
      <c r="A3" s="12">
        <f>IF(COUNTA(A5:A34)=0,"Écrivez une première tâche ci-dessous : le verdict s'affiche aussitôt.",TEXT(ROUND(SUM(N5:N34),1),"0.0")&amp;" heures récupérables par an"&amp;"   ·   "&amp;TEXT(ROUND(SUM(N5:N34)/7,1),"0.0")&amp;" journées de 7 h"&amp;"   ·   "&amp;COUNTIF(K5:K34,"Candidat immédiat")&amp;" candidat(s) immédiat(s)")</f>
        <v/>
      </c>
      <c r="B3" s="13" t="n"/>
      <c r="C3" s="13" t="n"/>
      <c r="D3" s="13" t="n"/>
      <c r="E3" s="13" t="n"/>
      <c r="F3" s="13" t="n"/>
      <c r="G3" s="13" t="n"/>
      <c r="H3" s="13" t="n"/>
      <c r="I3" s="14" t="inlineStr">
        <is>
          <t>Colonnes crème : vous remplissez.    Colonnes pâles : le classeur calcule — n'y écrivez pas.</t>
        </is>
      </c>
      <c r="J3" s="13" t="n"/>
      <c r="K3" s="13" t="n"/>
      <c r="L3" s="13" t="n"/>
      <c r="M3" s="13" t="n"/>
      <c r="N3" s="13" t="n"/>
      <c r="O3" s="13" t="n"/>
    </row>
    <row r="4" ht="38" customHeight="1">
      <c r="A4" s="15" t="inlineStr">
        <is>
          <t>La tâche</t>
        </is>
      </c>
      <c r="B4" s="15" t="inlineStr">
        <is>
          <t>Elle revient…</t>
        </is>
      </c>
      <c r="C4" s="15" t="inlineStr">
        <is>
          <t>Elle me prend…</t>
        </is>
      </c>
      <c r="D4" s="15" t="inlineStr">
        <is>
          <t>Elle est faite de…</t>
        </is>
      </c>
      <c r="E4" s="15" t="inlineStr">
        <is>
          <t>La donnée essentielle est…</t>
        </is>
      </c>
      <c r="F4" s="15" t="inlineStr">
        <is>
          <t>Ce qui reste à l'humain est…</t>
        </is>
      </c>
      <c r="G4" s="15" t="inlineStr">
        <is>
          <t>Une erreur non vue coûterait…</t>
        </is>
      </c>
      <c r="H4" s="15" t="inlineStr">
        <is>
          <t>Ce qui reste humain (obligatoire)</t>
        </is>
      </c>
      <c r="I4" s="16" t="inlineStr">
        <is>
          <t>Heures / an</t>
        </is>
      </c>
      <c r="J4" s="16" t="inlineStr">
        <is>
          <t>Faisabilité / 9</t>
        </is>
      </c>
      <c r="K4" s="16" t="inlineStr">
        <is>
          <t>Verdict</t>
        </is>
      </c>
      <c r="L4" s="16" t="inlineStr">
        <is>
          <t>Pourquoi</t>
        </is>
      </c>
      <c r="M4" s="15" t="inlineStr">
        <is>
          <t>Part absorbable</t>
        </is>
      </c>
      <c r="N4" s="17" t="inlineStr">
        <is>
          <t>Heures récupérables / an</t>
        </is>
      </c>
      <c r="O4" s="16" t="inlineStr">
        <is>
          <t>Relecture requise</t>
        </is>
      </c>
    </row>
    <row r="5" ht="30" customHeight="1">
      <c r="A5" s="18" t="n"/>
      <c r="B5" s="18" t="n"/>
      <c r="C5" s="18" t="n"/>
      <c r="D5" s="18" t="n"/>
      <c r="E5" s="18" t="n"/>
      <c r="F5" s="18" t="n"/>
      <c r="G5" s="18" t="n"/>
      <c r="H5" s="18" t="n"/>
      <c r="I5" s="19">
        <f>IF($A5="","",IFERROR(ROUND(INDEX('Paramètres'!$B$4:$B$9,MATCH($B5,'Paramètres'!$A$4:$A$9,0))*INDEX('Paramètres'!$E$4:$E$9,MATCH($C5,'Paramètres'!$D$4:$D$9,0)),1),""))</f>
        <v/>
      </c>
      <c r="J5" s="19">
        <f>IF($A5="","",IF(OR($R5="",$S5="",$T5=""),"",$R5+$S5+$T5))</f>
        <v/>
      </c>
      <c r="K5" s="20">
        <f>IF($A5="","",IF(OR($I5="",$J5=""),"Incomplet",IF(OR(MIN($R5,$S5,$T5)=0,$J5&lt;=4),"À écarter",IF($H5="","À compléter",IF($I5&lt;6,"Plus tard",IF($J5&gt;=7,"Candidat immédiat","Candidat après préparation"))))))</f>
        <v/>
      </c>
      <c r="L5" s="21">
        <f>IF($K5="","",IF($K5="Incomplet","Renseignez les colonnes B à G.",IF($K5="À écarter",IF($T5=0,"La tâche EST la décision : elle reste à vous, entière.",IF($S5=0,"La donnée essentielle n'existe pas : il n'y a rien à préparer.",IF($R5=0,"Négociation, arbitrage ou évaluation d'une personne : hors périmètre.","Faisabilité trop faible : au moins deux des trois conditions manquent."))),IF($K5="À compléter","Nommez ce qui reste à l'humain (colonne H). Sans frontière écrite, pas de verdict.",IF($K5="Plus tard","Environ "&amp;TEXT($I5,"0")&amp;" h par an : le gain ne justifie pas encore la mise en place.",IF($K5="Candidat après préparation",IF($S5&lt;=2,"Rassemblez d'abord la donnée : elle est éparpillée ou à reconstituer.","Précisez d'abord la frontière de décision."),"Douleur réelle, donnée disponible, frontière claire."))))))</f>
        <v/>
      </c>
      <c r="M5" s="22" t="n">
        <v>0.5</v>
      </c>
      <c r="N5" s="19">
        <f>IF($K5="","",IF(LEFT($K5,8)&lt;&gt;"Candidat","",ROUND($I5*$M5,1)))</f>
        <v/>
      </c>
      <c r="O5" s="21">
        <f>IF(OR($A5="",$K5="À écarter",$K5="Incomplet"),"",IFERROR(INDEX('Paramètres'!$Q$4:$Q$6,MATCH($G5,'Paramètres'!$P$4:$P$6,0)),""))</f>
        <v/>
      </c>
      <c r="R5">
        <f>IF($A5="","",IFERROR(INDEX('Paramètres'!$H$4:$H$7,MATCH($D5,'Paramètres'!$G$4:$G$7,0)),""))</f>
        <v/>
      </c>
      <c r="S5">
        <f>IF($A5="","",IFERROR(INDEX('Paramètres'!$K$4:$K$7,MATCH($E5,'Paramètres'!$J$4:$J$7,0)),""))</f>
        <v/>
      </c>
      <c r="T5">
        <f>IF($A5="","",IFERROR(INDEX('Paramètres'!$N$4:$N$6,MATCH($F5,'Paramètres'!$M$4:$M$6,0)),""))</f>
        <v/>
      </c>
      <c r="U5">
        <f>IF($N5="","",$N5+ROW()/100000)</f>
        <v/>
      </c>
    </row>
    <row r="6" ht="30" customHeight="1">
      <c r="A6" s="18" t="n"/>
      <c r="B6" s="18" t="n"/>
      <c r="C6" s="18" t="n"/>
      <c r="D6" s="18" t="n"/>
      <c r="E6" s="18" t="n"/>
      <c r="F6" s="18" t="n"/>
      <c r="G6" s="18" t="n"/>
      <c r="H6" s="18" t="n"/>
      <c r="I6" s="19">
        <f>IF($A6="","",IFERROR(ROUND(INDEX('Paramètres'!$B$4:$B$9,MATCH($B6,'Paramètres'!$A$4:$A$9,0))*INDEX('Paramètres'!$E$4:$E$9,MATCH($C6,'Paramètres'!$D$4:$D$9,0)),1),""))</f>
        <v/>
      </c>
      <c r="J6" s="19">
        <f>IF($A6="","",IF(OR($R6="",$S6="",$T6=""),"",$R6+$S6+$T6))</f>
        <v/>
      </c>
      <c r="K6" s="20">
        <f>IF($A6="","",IF(OR($I6="",$J6=""),"Incomplet",IF(OR(MIN($R6,$S6,$T6)=0,$J6&lt;=4),"À écarter",IF($H6="","À compléter",IF($I6&lt;6,"Plus tard",IF($J6&gt;=7,"Candidat immédiat","Candidat après préparation"))))))</f>
        <v/>
      </c>
      <c r="L6" s="21">
        <f>IF($K6="","",IF($K6="Incomplet","Renseignez les colonnes B à G.",IF($K6="À écarter",IF($T6=0,"La tâche EST la décision : elle reste à vous, entière.",IF($S6=0,"La donnée essentielle n'existe pas : il n'y a rien à préparer.",IF($R6=0,"Négociation, arbitrage ou évaluation d'une personne : hors périmètre.","Faisabilité trop faible : au moins deux des trois conditions manquent."))),IF($K6="À compléter","Nommez ce qui reste à l'humain (colonne H). Sans frontière écrite, pas de verdict.",IF($K6="Plus tard","Environ "&amp;TEXT($I6,"0")&amp;" h par an : le gain ne justifie pas encore la mise en place.",IF($K6="Candidat après préparation",IF($S6&lt;=2,"Rassemblez d'abord la donnée : elle est éparpillée ou à reconstituer.","Précisez d'abord la frontière de décision."),"Douleur réelle, donnée disponible, frontière claire."))))))</f>
        <v/>
      </c>
      <c r="M6" s="22" t="n">
        <v>0.5</v>
      </c>
      <c r="N6" s="19">
        <f>IF($K6="","",IF(LEFT($K6,8)&lt;&gt;"Candidat","",ROUND($I6*$M6,1)))</f>
        <v/>
      </c>
      <c r="O6" s="21">
        <f>IF(OR($A6="",$K6="À écarter",$K6="Incomplet"),"",IFERROR(INDEX('Paramètres'!$Q$4:$Q$6,MATCH($G6,'Paramètres'!$P$4:$P$6,0)),""))</f>
        <v/>
      </c>
      <c r="R6">
        <f>IF($A6="","",IFERROR(INDEX('Paramètres'!$H$4:$H$7,MATCH($D6,'Paramètres'!$G$4:$G$7,0)),""))</f>
        <v/>
      </c>
      <c r="S6">
        <f>IF($A6="","",IFERROR(INDEX('Paramètres'!$K$4:$K$7,MATCH($E6,'Paramètres'!$J$4:$J$7,0)),""))</f>
        <v/>
      </c>
      <c r="T6">
        <f>IF($A6="","",IFERROR(INDEX('Paramètres'!$N$4:$N$6,MATCH($F6,'Paramètres'!$M$4:$M$6,0)),""))</f>
        <v/>
      </c>
      <c r="U6">
        <f>IF($N6="","",$N6+ROW()/100000)</f>
        <v/>
      </c>
    </row>
    <row r="7" ht="30" customHeight="1">
      <c r="A7" s="18" t="n"/>
      <c r="B7" s="18" t="n"/>
      <c r="C7" s="18" t="n"/>
      <c r="D7" s="18" t="n"/>
      <c r="E7" s="18" t="n"/>
      <c r="F7" s="18" t="n"/>
      <c r="G7" s="18" t="n"/>
      <c r="H7" s="18" t="n"/>
      <c r="I7" s="19">
        <f>IF($A7="","",IFERROR(ROUND(INDEX('Paramètres'!$B$4:$B$9,MATCH($B7,'Paramètres'!$A$4:$A$9,0))*INDEX('Paramètres'!$E$4:$E$9,MATCH($C7,'Paramètres'!$D$4:$D$9,0)),1),""))</f>
        <v/>
      </c>
      <c r="J7" s="19">
        <f>IF($A7="","",IF(OR($R7="",$S7="",$T7=""),"",$R7+$S7+$T7))</f>
        <v/>
      </c>
      <c r="K7" s="20">
        <f>IF($A7="","",IF(OR($I7="",$J7=""),"Incomplet",IF(OR(MIN($R7,$S7,$T7)=0,$J7&lt;=4),"À écarter",IF($H7="","À compléter",IF($I7&lt;6,"Plus tard",IF($J7&gt;=7,"Candidat immédiat","Candidat après préparation"))))))</f>
        <v/>
      </c>
      <c r="L7" s="21">
        <f>IF($K7="","",IF($K7="Incomplet","Renseignez les colonnes B à G.",IF($K7="À écarter",IF($T7=0,"La tâche EST la décision : elle reste à vous, entière.",IF($S7=0,"La donnée essentielle n'existe pas : il n'y a rien à préparer.",IF($R7=0,"Négociation, arbitrage ou évaluation d'une personne : hors périmètre.","Faisabilité trop faible : au moins deux des trois conditions manquent."))),IF($K7="À compléter","Nommez ce qui reste à l'humain (colonne H). Sans frontière écrite, pas de verdict.",IF($K7="Plus tard","Environ "&amp;TEXT($I7,"0")&amp;" h par an : le gain ne justifie pas encore la mise en place.",IF($K7="Candidat après préparation",IF($S7&lt;=2,"Rassemblez d'abord la donnée : elle est éparpillée ou à reconstituer.","Précisez d'abord la frontière de décision."),"Douleur réelle, donnée disponible, frontière claire."))))))</f>
        <v/>
      </c>
      <c r="M7" s="22" t="n">
        <v>0.5</v>
      </c>
      <c r="N7" s="19">
        <f>IF($K7="","",IF(LEFT($K7,8)&lt;&gt;"Candidat","",ROUND($I7*$M7,1)))</f>
        <v/>
      </c>
      <c r="O7" s="21">
        <f>IF(OR($A7="",$K7="À écarter",$K7="Incomplet"),"",IFERROR(INDEX('Paramètres'!$Q$4:$Q$6,MATCH($G7,'Paramètres'!$P$4:$P$6,0)),""))</f>
        <v/>
      </c>
      <c r="R7">
        <f>IF($A7="","",IFERROR(INDEX('Paramètres'!$H$4:$H$7,MATCH($D7,'Paramètres'!$G$4:$G$7,0)),""))</f>
        <v/>
      </c>
      <c r="S7">
        <f>IF($A7="","",IFERROR(INDEX('Paramètres'!$K$4:$K$7,MATCH($E7,'Paramètres'!$J$4:$J$7,0)),""))</f>
        <v/>
      </c>
      <c r="T7">
        <f>IF($A7="","",IFERROR(INDEX('Paramètres'!$N$4:$N$6,MATCH($F7,'Paramètres'!$M$4:$M$6,0)),""))</f>
        <v/>
      </c>
      <c r="U7">
        <f>IF($N7="","",$N7+ROW()/100000)</f>
        <v/>
      </c>
    </row>
    <row r="8" ht="30" customHeight="1">
      <c r="A8" s="18" t="n"/>
      <c r="B8" s="18" t="n"/>
      <c r="C8" s="18" t="n"/>
      <c r="D8" s="18" t="n"/>
      <c r="E8" s="18" t="n"/>
      <c r="F8" s="18" t="n"/>
      <c r="G8" s="18" t="n"/>
      <c r="H8" s="18" t="n"/>
      <c r="I8" s="19">
        <f>IF($A8="","",IFERROR(ROUND(INDEX('Paramètres'!$B$4:$B$9,MATCH($B8,'Paramètres'!$A$4:$A$9,0))*INDEX('Paramètres'!$E$4:$E$9,MATCH($C8,'Paramètres'!$D$4:$D$9,0)),1),""))</f>
        <v/>
      </c>
      <c r="J8" s="19">
        <f>IF($A8="","",IF(OR($R8="",$S8="",$T8=""),"",$R8+$S8+$T8))</f>
        <v/>
      </c>
      <c r="K8" s="20">
        <f>IF($A8="","",IF(OR($I8="",$J8=""),"Incomplet",IF(OR(MIN($R8,$S8,$T8)=0,$J8&lt;=4),"À écarter",IF($H8="","À compléter",IF($I8&lt;6,"Plus tard",IF($J8&gt;=7,"Candidat immédiat","Candidat après préparation"))))))</f>
        <v/>
      </c>
      <c r="L8" s="21">
        <f>IF($K8="","",IF($K8="Incomplet","Renseignez les colonnes B à G.",IF($K8="À écarter",IF($T8=0,"La tâche EST la décision : elle reste à vous, entière.",IF($S8=0,"La donnée essentielle n'existe pas : il n'y a rien à préparer.",IF($R8=0,"Négociation, arbitrage ou évaluation d'une personne : hors périmètre.","Faisabilité trop faible : au moins deux des trois conditions manquent."))),IF($K8="À compléter","Nommez ce qui reste à l'humain (colonne H). Sans frontière écrite, pas de verdict.",IF($K8="Plus tard","Environ "&amp;TEXT($I8,"0")&amp;" h par an : le gain ne justifie pas encore la mise en place.",IF($K8="Candidat après préparation",IF($S8&lt;=2,"Rassemblez d'abord la donnée : elle est éparpillée ou à reconstituer.","Précisez d'abord la frontière de décision."),"Douleur réelle, donnée disponible, frontière claire."))))))</f>
        <v/>
      </c>
      <c r="M8" s="22" t="n">
        <v>0.5</v>
      </c>
      <c r="N8" s="19">
        <f>IF($K8="","",IF(LEFT($K8,8)&lt;&gt;"Candidat","",ROUND($I8*$M8,1)))</f>
        <v/>
      </c>
      <c r="O8" s="21">
        <f>IF(OR($A8="",$K8="À écarter",$K8="Incomplet"),"",IFERROR(INDEX('Paramètres'!$Q$4:$Q$6,MATCH($G8,'Paramètres'!$P$4:$P$6,0)),""))</f>
        <v/>
      </c>
      <c r="R8">
        <f>IF($A8="","",IFERROR(INDEX('Paramètres'!$H$4:$H$7,MATCH($D8,'Paramètres'!$G$4:$G$7,0)),""))</f>
        <v/>
      </c>
      <c r="S8">
        <f>IF($A8="","",IFERROR(INDEX('Paramètres'!$K$4:$K$7,MATCH($E8,'Paramètres'!$J$4:$J$7,0)),""))</f>
        <v/>
      </c>
      <c r="T8">
        <f>IF($A8="","",IFERROR(INDEX('Paramètres'!$N$4:$N$6,MATCH($F8,'Paramètres'!$M$4:$M$6,0)),""))</f>
        <v/>
      </c>
      <c r="U8">
        <f>IF($N8="","",$N8+ROW()/100000)</f>
        <v/>
      </c>
    </row>
    <row r="9" ht="30" customHeight="1">
      <c r="A9" s="18" t="n"/>
      <c r="B9" s="18" t="n"/>
      <c r="C9" s="18" t="n"/>
      <c r="D9" s="18" t="n"/>
      <c r="E9" s="18" t="n"/>
      <c r="F9" s="18" t="n"/>
      <c r="G9" s="18" t="n"/>
      <c r="H9" s="18" t="n"/>
      <c r="I9" s="19">
        <f>IF($A9="","",IFERROR(ROUND(INDEX('Paramètres'!$B$4:$B$9,MATCH($B9,'Paramètres'!$A$4:$A$9,0))*INDEX('Paramètres'!$E$4:$E$9,MATCH($C9,'Paramètres'!$D$4:$D$9,0)),1),""))</f>
        <v/>
      </c>
      <c r="J9" s="19">
        <f>IF($A9="","",IF(OR($R9="",$S9="",$T9=""),"",$R9+$S9+$T9))</f>
        <v/>
      </c>
      <c r="K9" s="20">
        <f>IF($A9="","",IF(OR($I9="",$J9=""),"Incomplet",IF(OR(MIN($R9,$S9,$T9)=0,$J9&lt;=4),"À écarter",IF($H9="","À compléter",IF($I9&lt;6,"Plus tard",IF($J9&gt;=7,"Candidat immédiat","Candidat après préparation"))))))</f>
        <v/>
      </c>
      <c r="L9" s="21">
        <f>IF($K9="","",IF($K9="Incomplet","Renseignez les colonnes B à G.",IF($K9="À écarter",IF($T9=0,"La tâche EST la décision : elle reste à vous, entière.",IF($S9=0,"La donnée essentielle n'existe pas : il n'y a rien à préparer.",IF($R9=0,"Négociation, arbitrage ou évaluation d'une personne : hors périmètre.","Faisabilité trop faible : au moins deux des trois conditions manquent."))),IF($K9="À compléter","Nommez ce qui reste à l'humain (colonne H). Sans frontière écrite, pas de verdict.",IF($K9="Plus tard","Environ "&amp;TEXT($I9,"0")&amp;" h par an : le gain ne justifie pas encore la mise en place.",IF($K9="Candidat après préparation",IF($S9&lt;=2,"Rassemblez d'abord la donnée : elle est éparpillée ou à reconstituer.","Précisez d'abord la frontière de décision."),"Douleur réelle, donnée disponible, frontière claire."))))))</f>
        <v/>
      </c>
      <c r="M9" s="22" t="n">
        <v>0.5</v>
      </c>
      <c r="N9" s="19">
        <f>IF($K9="","",IF(LEFT($K9,8)&lt;&gt;"Candidat","",ROUND($I9*$M9,1)))</f>
        <v/>
      </c>
      <c r="O9" s="21">
        <f>IF(OR($A9="",$K9="À écarter",$K9="Incomplet"),"",IFERROR(INDEX('Paramètres'!$Q$4:$Q$6,MATCH($G9,'Paramètres'!$P$4:$P$6,0)),""))</f>
        <v/>
      </c>
      <c r="R9">
        <f>IF($A9="","",IFERROR(INDEX('Paramètres'!$H$4:$H$7,MATCH($D9,'Paramètres'!$G$4:$G$7,0)),""))</f>
        <v/>
      </c>
      <c r="S9">
        <f>IF($A9="","",IFERROR(INDEX('Paramètres'!$K$4:$K$7,MATCH($E9,'Paramètres'!$J$4:$J$7,0)),""))</f>
        <v/>
      </c>
      <c r="T9">
        <f>IF($A9="","",IFERROR(INDEX('Paramètres'!$N$4:$N$6,MATCH($F9,'Paramètres'!$M$4:$M$6,0)),""))</f>
        <v/>
      </c>
      <c r="U9">
        <f>IF($N9="","",$N9+ROW()/100000)</f>
        <v/>
      </c>
    </row>
    <row r="10" ht="30" customHeight="1">
      <c r="A10" s="18" t="n"/>
      <c r="B10" s="18" t="n"/>
      <c r="C10" s="18" t="n"/>
      <c r="D10" s="18" t="n"/>
      <c r="E10" s="18" t="n"/>
      <c r="F10" s="18" t="n"/>
      <c r="G10" s="18" t="n"/>
      <c r="H10" s="18" t="n"/>
      <c r="I10" s="19">
        <f>IF($A10="","",IFERROR(ROUND(INDEX('Paramètres'!$B$4:$B$9,MATCH($B10,'Paramètres'!$A$4:$A$9,0))*INDEX('Paramètres'!$E$4:$E$9,MATCH($C10,'Paramètres'!$D$4:$D$9,0)),1),""))</f>
        <v/>
      </c>
      <c r="J10" s="19">
        <f>IF($A10="","",IF(OR($R10="",$S10="",$T10=""),"",$R10+$S10+$T10))</f>
        <v/>
      </c>
      <c r="K10" s="20">
        <f>IF($A10="","",IF(OR($I10="",$J10=""),"Incomplet",IF(OR(MIN($R10,$S10,$T10)=0,$J10&lt;=4),"À écarter",IF($H10="","À compléter",IF($I10&lt;6,"Plus tard",IF($J10&gt;=7,"Candidat immédiat","Candidat après préparation"))))))</f>
        <v/>
      </c>
      <c r="L10" s="21">
        <f>IF($K10="","",IF($K10="Incomplet","Renseignez les colonnes B à G.",IF($K10="À écarter",IF($T10=0,"La tâche EST la décision : elle reste à vous, entière.",IF($S10=0,"La donnée essentielle n'existe pas : il n'y a rien à préparer.",IF($R10=0,"Négociation, arbitrage ou évaluation d'une personne : hors périmètre.","Faisabilité trop faible : au moins deux des trois conditions manquent."))),IF($K10="À compléter","Nommez ce qui reste à l'humain (colonne H). Sans frontière écrite, pas de verdict.",IF($K10="Plus tard","Environ "&amp;TEXT($I10,"0")&amp;" h par an : le gain ne justifie pas encore la mise en place.",IF($K10="Candidat après préparation",IF($S10&lt;=2,"Rassemblez d'abord la donnée : elle est éparpillée ou à reconstituer.","Précisez d'abord la frontière de décision."),"Douleur réelle, donnée disponible, frontière claire."))))))</f>
        <v/>
      </c>
      <c r="M10" s="22" t="n">
        <v>0.5</v>
      </c>
      <c r="N10" s="19">
        <f>IF($K10="","",IF(LEFT($K10,8)&lt;&gt;"Candidat","",ROUND($I10*$M10,1)))</f>
        <v/>
      </c>
      <c r="O10" s="21">
        <f>IF(OR($A10="",$K10="À écarter",$K10="Incomplet"),"",IFERROR(INDEX('Paramètres'!$Q$4:$Q$6,MATCH($G10,'Paramètres'!$P$4:$P$6,0)),""))</f>
        <v/>
      </c>
      <c r="R10">
        <f>IF($A10="","",IFERROR(INDEX('Paramètres'!$H$4:$H$7,MATCH($D10,'Paramètres'!$G$4:$G$7,0)),""))</f>
        <v/>
      </c>
      <c r="S10">
        <f>IF($A10="","",IFERROR(INDEX('Paramètres'!$K$4:$K$7,MATCH($E10,'Paramètres'!$J$4:$J$7,0)),""))</f>
        <v/>
      </c>
      <c r="T10">
        <f>IF($A10="","",IFERROR(INDEX('Paramètres'!$N$4:$N$6,MATCH($F10,'Paramètres'!$M$4:$M$6,0)),""))</f>
        <v/>
      </c>
      <c r="U10">
        <f>IF($N10="","",$N10+ROW()/100000)</f>
        <v/>
      </c>
    </row>
    <row r="11" ht="30" customHeight="1">
      <c r="A11" s="18" t="n"/>
      <c r="B11" s="18" t="n"/>
      <c r="C11" s="18" t="n"/>
      <c r="D11" s="18" t="n"/>
      <c r="E11" s="18" t="n"/>
      <c r="F11" s="18" t="n"/>
      <c r="G11" s="18" t="n"/>
      <c r="H11" s="18" t="n"/>
      <c r="I11" s="19">
        <f>IF($A11="","",IFERROR(ROUND(INDEX('Paramètres'!$B$4:$B$9,MATCH($B11,'Paramètres'!$A$4:$A$9,0))*INDEX('Paramètres'!$E$4:$E$9,MATCH($C11,'Paramètres'!$D$4:$D$9,0)),1),""))</f>
        <v/>
      </c>
      <c r="J11" s="19">
        <f>IF($A11="","",IF(OR($R11="",$S11="",$T11=""),"",$R11+$S11+$T11))</f>
        <v/>
      </c>
      <c r="K11" s="20">
        <f>IF($A11="","",IF(OR($I11="",$J11=""),"Incomplet",IF(OR(MIN($R11,$S11,$T11)=0,$J11&lt;=4),"À écarter",IF($H11="","À compléter",IF($I11&lt;6,"Plus tard",IF($J11&gt;=7,"Candidat immédiat","Candidat après préparation"))))))</f>
        <v/>
      </c>
      <c r="L11" s="21">
        <f>IF($K11="","",IF($K11="Incomplet","Renseignez les colonnes B à G.",IF($K11="À écarter",IF($T11=0,"La tâche EST la décision : elle reste à vous, entière.",IF($S11=0,"La donnée essentielle n'existe pas : il n'y a rien à préparer.",IF($R11=0,"Négociation, arbitrage ou évaluation d'une personne : hors périmètre.","Faisabilité trop faible : au moins deux des trois conditions manquent."))),IF($K11="À compléter","Nommez ce qui reste à l'humain (colonne H). Sans frontière écrite, pas de verdict.",IF($K11="Plus tard","Environ "&amp;TEXT($I11,"0")&amp;" h par an : le gain ne justifie pas encore la mise en place.",IF($K11="Candidat après préparation",IF($S11&lt;=2,"Rassemblez d'abord la donnée : elle est éparpillée ou à reconstituer.","Précisez d'abord la frontière de décision."),"Douleur réelle, donnée disponible, frontière claire."))))))</f>
        <v/>
      </c>
      <c r="M11" s="22" t="n">
        <v>0.5</v>
      </c>
      <c r="N11" s="19">
        <f>IF($K11="","",IF(LEFT($K11,8)&lt;&gt;"Candidat","",ROUND($I11*$M11,1)))</f>
        <v/>
      </c>
      <c r="O11" s="21">
        <f>IF(OR($A11="",$K11="À écarter",$K11="Incomplet"),"",IFERROR(INDEX('Paramètres'!$Q$4:$Q$6,MATCH($G11,'Paramètres'!$P$4:$P$6,0)),""))</f>
        <v/>
      </c>
      <c r="R11">
        <f>IF($A11="","",IFERROR(INDEX('Paramètres'!$H$4:$H$7,MATCH($D11,'Paramètres'!$G$4:$G$7,0)),""))</f>
        <v/>
      </c>
      <c r="S11">
        <f>IF($A11="","",IFERROR(INDEX('Paramètres'!$K$4:$K$7,MATCH($E11,'Paramètres'!$J$4:$J$7,0)),""))</f>
        <v/>
      </c>
      <c r="T11">
        <f>IF($A11="","",IFERROR(INDEX('Paramètres'!$N$4:$N$6,MATCH($F11,'Paramètres'!$M$4:$M$6,0)),""))</f>
        <v/>
      </c>
      <c r="U11">
        <f>IF($N11="","",$N11+ROW()/100000)</f>
        <v/>
      </c>
    </row>
    <row r="12" ht="30" customHeight="1">
      <c r="A12" s="18" t="n"/>
      <c r="B12" s="18" t="n"/>
      <c r="C12" s="18" t="n"/>
      <c r="D12" s="18" t="n"/>
      <c r="E12" s="18" t="n"/>
      <c r="F12" s="18" t="n"/>
      <c r="G12" s="18" t="n"/>
      <c r="H12" s="18" t="n"/>
      <c r="I12" s="19">
        <f>IF($A12="","",IFERROR(ROUND(INDEX('Paramètres'!$B$4:$B$9,MATCH($B12,'Paramètres'!$A$4:$A$9,0))*INDEX('Paramètres'!$E$4:$E$9,MATCH($C12,'Paramètres'!$D$4:$D$9,0)),1),""))</f>
        <v/>
      </c>
      <c r="J12" s="19">
        <f>IF($A12="","",IF(OR($R12="",$S12="",$T12=""),"",$R12+$S12+$T12))</f>
        <v/>
      </c>
      <c r="K12" s="20">
        <f>IF($A12="","",IF(OR($I12="",$J12=""),"Incomplet",IF(OR(MIN($R12,$S12,$T12)=0,$J12&lt;=4),"À écarter",IF($H12="","À compléter",IF($I12&lt;6,"Plus tard",IF($J12&gt;=7,"Candidat immédiat","Candidat après préparation"))))))</f>
        <v/>
      </c>
      <c r="L12" s="21">
        <f>IF($K12="","",IF($K12="Incomplet","Renseignez les colonnes B à G.",IF($K12="À écarter",IF($T12=0,"La tâche EST la décision : elle reste à vous, entière.",IF($S12=0,"La donnée essentielle n'existe pas : il n'y a rien à préparer.",IF($R12=0,"Négociation, arbitrage ou évaluation d'une personne : hors périmètre.","Faisabilité trop faible : au moins deux des trois conditions manquent."))),IF($K12="À compléter","Nommez ce qui reste à l'humain (colonne H). Sans frontière écrite, pas de verdict.",IF($K12="Plus tard","Environ "&amp;TEXT($I12,"0")&amp;" h par an : le gain ne justifie pas encore la mise en place.",IF($K12="Candidat après préparation",IF($S12&lt;=2,"Rassemblez d'abord la donnée : elle est éparpillée ou à reconstituer.","Précisez d'abord la frontière de décision."),"Douleur réelle, donnée disponible, frontière claire."))))))</f>
        <v/>
      </c>
      <c r="M12" s="22" t="n">
        <v>0.5</v>
      </c>
      <c r="N12" s="19">
        <f>IF($K12="","",IF(LEFT($K12,8)&lt;&gt;"Candidat","",ROUND($I12*$M12,1)))</f>
        <v/>
      </c>
      <c r="O12" s="21">
        <f>IF(OR($A12="",$K12="À écarter",$K12="Incomplet"),"",IFERROR(INDEX('Paramètres'!$Q$4:$Q$6,MATCH($G12,'Paramètres'!$P$4:$P$6,0)),""))</f>
        <v/>
      </c>
      <c r="R12">
        <f>IF($A12="","",IFERROR(INDEX('Paramètres'!$H$4:$H$7,MATCH($D12,'Paramètres'!$G$4:$G$7,0)),""))</f>
        <v/>
      </c>
      <c r="S12">
        <f>IF($A12="","",IFERROR(INDEX('Paramètres'!$K$4:$K$7,MATCH($E12,'Paramètres'!$J$4:$J$7,0)),""))</f>
        <v/>
      </c>
      <c r="T12">
        <f>IF($A12="","",IFERROR(INDEX('Paramètres'!$N$4:$N$6,MATCH($F12,'Paramètres'!$M$4:$M$6,0)),""))</f>
        <v/>
      </c>
      <c r="U12">
        <f>IF($N12="","",$N12+ROW()/100000)</f>
        <v/>
      </c>
    </row>
    <row r="13" ht="30" customHeight="1">
      <c r="A13" s="18" t="n"/>
      <c r="B13" s="18" t="n"/>
      <c r="C13" s="18" t="n"/>
      <c r="D13" s="18" t="n"/>
      <c r="E13" s="18" t="n"/>
      <c r="F13" s="18" t="n"/>
      <c r="G13" s="18" t="n"/>
      <c r="H13" s="18" t="n"/>
      <c r="I13" s="19">
        <f>IF($A13="","",IFERROR(ROUND(INDEX('Paramètres'!$B$4:$B$9,MATCH($B13,'Paramètres'!$A$4:$A$9,0))*INDEX('Paramètres'!$E$4:$E$9,MATCH($C13,'Paramètres'!$D$4:$D$9,0)),1),""))</f>
        <v/>
      </c>
      <c r="J13" s="19">
        <f>IF($A13="","",IF(OR($R13="",$S13="",$T13=""),"",$R13+$S13+$T13))</f>
        <v/>
      </c>
      <c r="K13" s="20">
        <f>IF($A13="","",IF(OR($I13="",$J13=""),"Incomplet",IF(OR(MIN($R13,$S13,$T13)=0,$J13&lt;=4),"À écarter",IF($H13="","À compléter",IF($I13&lt;6,"Plus tard",IF($J13&gt;=7,"Candidat immédiat","Candidat après préparation"))))))</f>
        <v/>
      </c>
      <c r="L13" s="21">
        <f>IF($K13="","",IF($K13="Incomplet","Renseignez les colonnes B à G.",IF($K13="À écarter",IF($T13=0,"La tâche EST la décision : elle reste à vous, entière.",IF($S13=0,"La donnée essentielle n'existe pas : il n'y a rien à préparer.",IF($R13=0,"Négociation, arbitrage ou évaluation d'une personne : hors périmètre.","Faisabilité trop faible : au moins deux des trois conditions manquent."))),IF($K13="À compléter","Nommez ce qui reste à l'humain (colonne H). Sans frontière écrite, pas de verdict.",IF($K13="Plus tard","Environ "&amp;TEXT($I13,"0")&amp;" h par an : le gain ne justifie pas encore la mise en place.",IF($K13="Candidat après préparation",IF($S13&lt;=2,"Rassemblez d'abord la donnée : elle est éparpillée ou à reconstituer.","Précisez d'abord la frontière de décision."),"Douleur réelle, donnée disponible, frontière claire."))))))</f>
        <v/>
      </c>
      <c r="M13" s="22" t="n">
        <v>0.5</v>
      </c>
      <c r="N13" s="19">
        <f>IF($K13="","",IF(LEFT($K13,8)&lt;&gt;"Candidat","",ROUND($I13*$M13,1)))</f>
        <v/>
      </c>
      <c r="O13" s="21">
        <f>IF(OR($A13="",$K13="À écarter",$K13="Incomplet"),"",IFERROR(INDEX('Paramètres'!$Q$4:$Q$6,MATCH($G13,'Paramètres'!$P$4:$P$6,0)),""))</f>
        <v/>
      </c>
      <c r="R13">
        <f>IF($A13="","",IFERROR(INDEX('Paramètres'!$H$4:$H$7,MATCH($D13,'Paramètres'!$G$4:$G$7,0)),""))</f>
        <v/>
      </c>
      <c r="S13">
        <f>IF($A13="","",IFERROR(INDEX('Paramètres'!$K$4:$K$7,MATCH($E13,'Paramètres'!$J$4:$J$7,0)),""))</f>
        <v/>
      </c>
      <c r="T13">
        <f>IF($A13="","",IFERROR(INDEX('Paramètres'!$N$4:$N$6,MATCH($F13,'Paramètres'!$M$4:$M$6,0)),""))</f>
        <v/>
      </c>
      <c r="U13">
        <f>IF($N13="","",$N13+ROW()/100000)</f>
        <v/>
      </c>
    </row>
    <row r="14" ht="30" customHeight="1">
      <c r="A14" s="18" t="n"/>
      <c r="B14" s="18" t="n"/>
      <c r="C14" s="18" t="n"/>
      <c r="D14" s="18" t="n"/>
      <c r="E14" s="18" t="n"/>
      <c r="F14" s="18" t="n"/>
      <c r="G14" s="18" t="n"/>
      <c r="H14" s="18" t="n"/>
      <c r="I14" s="19">
        <f>IF($A14="","",IFERROR(ROUND(INDEX('Paramètres'!$B$4:$B$9,MATCH($B14,'Paramètres'!$A$4:$A$9,0))*INDEX('Paramètres'!$E$4:$E$9,MATCH($C14,'Paramètres'!$D$4:$D$9,0)),1),""))</f>
        <v/>
      </c>
      <c r="J14" s="19">
        <f>IF($A14="","",IF(OR($R14="",$S14="",$T14=""),"",$R14+$S14+$T14))</f>
        <v/>
      </c>
      <c r="K14" s="20">
        <f>IF($A14="","",IF(OR($I14="",$J14=""),"Incomplet",IF(OR(MIN($R14,$S14,$T14)=0,$J14&lt;=4),"À écarter",IF($H14="","À compléter",IF($I14&lt;6,"Plus tard",IF($J14&gt;=7,"Candidat immédiat","Candidat après préparation"))))))</f>
        <v/>
      </c>
      <c r="L14" s="21">
        <f>IF($K14="","",IF($K14="Incomplet","Renseignez les colonnes B à G.",IF($K14="À écarter",IF($T14=0,"La tâche EST la décision : elle reste à vous, entière.",IF($S14=0,"La donnée essentielle n'existe pas : il n'y a rien à préparer.",IF($R14=0,"Négociation, arbitrage ou évaluation d'une personne : hors périmètre.","Faisabilité trop faible : au moins deux des trois conditions manquent."))),IF($K14="À compléter","Nommez ce qui reste à l'humain (colonne H). Sans frontière écrite, pas de verdict.",IF($K14="Plus tard","Environ "&amp;TEXT($I14,"0")&amp;" h par an : le gain ne justifie pas encore la mise en place.",IF($K14="Candidat après préparation",IF($S14&lt;=2,"Rassemblez d'abord la donnée : elle est éparpillée ou à reconstituer.","Précisez d'abord la frontière de décision."),"Douleur réelle, donnée disponible, frontière claire."))))))</f>
        <v/>
      </c>
      <c r="M14" s="22" t="n">
        <v>0.5</v>
      </c>
      <c r="N14" s="19">
        <f>IF($K14="","",IF(LEFT($K14,8)&lt;&gt;"Candidat","",ROUND($I14*$M14,1)))</f>
        <v/>
      </c>
      <c r="O14" s="21">
        <f>IF(OR($A14="",$K14="À écarter",$K14="Incomplet"),"",IFERROR(INDEX('Paramètres'!$Q$4:$Q$6,MATCH($G14,'Paramètres'!$P$4:$P$6,0)),""))</f>
        <v/>
      </c>
      <c r="R14">
        <f>IF($A14="","",IFERROR(INDEX('Paramètres'!$H$4:$H$7,MATCH($D14,'Paramètres'!$G$4:$G$7,0)),""))</f>
        <v/>
      </c>
      <c r="S14">
        <f>IF($A14="","",IFERROR(INDEX('Paramètres'!$K$4:$K$7,MATCH($E14,'Paramètres'!$J$4:$J$7,0)),""))</f>
        <v/>
      </c>
      <c r="T14">
        <f>IF($A14="","",IFERROR(INDEX('Paramètres'!$N$4:$N$6,MATCH($F14,'Paramètres'!$M$4:$M$6,0)),""))</f>
        <v/>
      </c>
      <c r="U14">
        <f>IF($N14="","",$N14+ROW()/100000)</f>
        <v/>
      </c>
    </row>
    <row r="15" ht="30" customHeight="1">
      <c r="A15" s="18" t="n"/>
      <c r="B15" s="18" t="n"/>
      <c r="C15" s="18" t="n"/>
      <c r="D15" s="18" t="n"/>
      <c r="E15" s="18" t="n"/>
      <c r="F15" s="18" t="n"/>
      <c r="G15" s="18" t="n"/>
      <c r="H15" s="18" t="n"/>
      <c r="I15" s="19">
        <f>IF($A15="","",IFERROR(ROUND(INDEX('Paramètres'!$B$4:$B$9,MATCH($B15,'Paramètres'!$A$4:$A$9,0))*INDEX('Paramètres'!$E$4:$E$9,MATCH($C15,'Paramètres'!$D$4:$D$9,0)),1),""))</f>
        <v/>
      </c>
      <c r="J15" s="19">
        <f>IF($A15="","",IF(OR($R15="",$S15="",$T15=""),"",$R15+$S15+$T15))</f>
        <v/>
      </c>
      <c r="K15" s="20">
        <f>IF($A15="","",IF(OR($I15="",$J15=""),"Incomplet",IF(OR(MIN($R15,$S15,$T15)=0,$J15&lt;=4),"À écarter",IF($H15="","À compléter",IF($I15&lt;6,"Plus tard",IF($J15&gt;=7,"Candidat immédiat","Candidat après préparation"))))))</f>
        <v/>
      </c>
      <c r="L15" s="21">
        <f>IF($K15="","",IF($K15="Incomplet","Renseignez les colonnes B à G.",IF($K15="À écarter",IF($T15=0,"La tâche EST la décision : elle reste à vous, entière.",IF($S15=0,"La donnée essentielle n'existe pas : il n'y a rien à préparer.",IF($R15=0,"Négociation, arbitrage ou évaluation d'une personne : hors périmètre.","Faisabilité trop faible : au moins deux des trois conditions manquent."))),IF($K15="À compléter","Nommez ce qui reste à l'humain (colonne H). Sans frontière écrite, pas de verdict.",IF($K15="Plus tard","Environ "&amp;TEXT($I15,"0")&amp;" h par an : le gain ne justifie pas encore la mise en place.",IF($K15="Candidat après préparation",IF($S15&lt;=2,"Rassemblez d'abord la donnée : elle est éparpillée ou à reconstituer.","Précisez d'abord la frontière de décision."),"Douleur réelle, donnée disponible, frontière claire."))))))</f>
        <v/>
      </c>
      <c r="M15" s="22" t="n">
        <v>0.5</v>
      </c>
      <c r="N15" s="19">
        <f>IF($K15="","",IF(LEFT($K15,8)&lt;&gt;"Candidat","",ROUND($I15*$M15,1)))</f>
        <v/>
      </c>
      <c r="O15" s="21">
        <f>IF(OR($A15="",$K15="À écarter",$K15="Incomplet"),"",IFERROR(INDEX('Paramètres'!$Q$4:$Q$6,MATCH($G15,'Paramètres'!$P$4:$P$6,0)),""))</f>
        <v/>
      </c>
      <c r="R15">
        <f>IF($A15="","",IFERROR(INDEX('Paramètres'!$H$4:$H$7,MATCH($D15,'Paramètres'!$G$4:$G$7,0)),""))</f>
        <v/>
      </c>
      <c r="S15">
        <f>IF($A15="","",IFERROR(INDEX('Paramètres'!$K$4:$K$7,MATCH($E15,'Paramètres'!$J$4:$J$7,0)),""))</f>
        <v/>
      </c>
      <c r="T15">
        <f>IF($A15="","",IFERROR(INDEX('Paramètres'!$N$4:$N$6,MATCH($F15,'Paramètres'!$M$4:$M$6,0)),""))</f>
        <v/>
      </c>
      <c r="U15">
        <f>IF($N15="","",$N15+ROW()/100000)</f>
        <v/>
      </c>
    </row>
    <row r="16" ht="30" customHeight="1">
      <c r="A16" s="18" t="n"/>
      <c r="B16" s="18" t="n"/>
      <c r="C16" s="18" t="n"/>
      <c r="D16" s="18" t="n"/>
      <c r="E16" s="18" t="n"/>
      <c r="F16" s="18" t="n"/>
      <c r="G16" s="18" t="n"/>
      <c r="H16" s="18" t="n"/>
      <c r="I16" s="19">
        <f>IF($A16="","",IFERROR(ROUND(INDEX('Paramètres'!$B$4:$B$9,MATCH($B16,'Paramètres'!$A$4:$A$9,0))*INDEX('Paramètres'!$E$4:$E$9,MATCH($C16,'Paramètres'!$D$4:$D$9,0)),1),""))</f>
        <v/>
      </c>
      <c r="J16" s="19">
        <f>IF($A16="","",IF(OR($R16="",$S16="",$T16=""),"",$R16+$S16+$T16))</f>
        <v/>
      </c>
      <c r="K16" s="20">
        <f>IF($A16="","",IF(OR($I16="",$J16=""),"Incomplet",IF(OR(MIN($R16,$S16,$T16)=0,$J16&lt;=4),"À écarter",IF($H16="","À compléter",IF($I16&lt;6,"Plus tard",IF($J16&gt;=7,"Candidat immédiat","Candidat après préparation"))))))</f>
        <v/>
      </c>
      <c r="L16" s="21">
        <f>IF($K16="","",IF($K16="Incomplet","Renseignez les colonnes B à G.",IF($K16="À écarter",IF($T16=0,"La tâche EST la décision : elle reste à vous, entière.",IF($S16=0,"La donnée essentielle n'existe pas : il n'y a rien à préparer.",IF($R16=0,"Négociation, arbitrage ou évaluation d'une personne : hors périmètre.","Faisabilité trop faible : au moins deux des trois conditions manquent."))),IF($K16="À compléter","Nommez ce qui reste à l'humain (colonne H). Sans frontière écrite, pas de verdict.",IF($K16="Plus tard","Environ "&amp;TEXT($I16,"0")&amp;" h par an : le gain ne justifie pas encore la mise en place.",IF($K16="Candidat après préparation",IF($S16&lt;=2,"Rassemblez d'abord la donnée : elle est éparpillée ou à reconstituer.","Précisez d'abord la frontière de décision."),"Douleur réelle, donnée disponible, frontière claire."))))))</f>
        <v/>
      </c>
      <c r="M16" s="22" t="n">
        <v>0.5</v>
      </c>
      <c r="N16" s="19">
        <f>IF($K16="","",IF(LEFT($K16,8)&lt;&gt;"Candidat","",ROUND($I16*$M16,1)))</f>
        <v/>
      </c>
      <c r="O16" s="21">
        <f>IF(OR($A16="",$K16="À écarter",$K16="Incomplet"),"",IFERROR(INDEX('Paramètres'!$Q$4:$Q$6,MATCH($G16,'Paramètres'!$P$4:$P$6,0)),""))</f>
        <v/>
      </c>
      <c r="R16">
        <f>IF($A16="","",IFERROR(INDEX('Paramètres'!$H$4:$H$7,MATCH($D16,'Paramètres'!$G$4:$G$7,0)),""))</f>
        <v/>
      </c>
      <c r="S16">
        <f>IF($A16="","",IFERROR(INDEX('Paramètres'!$K$4:$K$7,MATCH($E16,'Paramètres'!$J$4:$J$7,0)),""))</f>
        <v/>
      </c>
      <c r="T16">
        <f>IF($A16="","",IFERROR(INDEX('Paramètres'!$N$4:$N$6,MATCH($F16,'Paramètres'!$M$4:$M$6,0)),""))</f>
        <v/>
      </c>
      <c r="U16">
        <f>IF($N16="","",$N16+ROW()/100000)</f>
        <v/>
      </c>
    </row>
    <row r="17" ht="30" customHeight="1">
      <c r="A17" s="18" t="n"/>
      <c r="B17" s="18" t="n"/>
      <c r="C17" s="18" t="n"/>
      <c r="D17" s="18" t="n"/>
      <c r="E17" s="18" t="n"/>
      <c r="F17" s="18" t="n"/>
      <c r="G17" s="18" t="n"/>
      <c r="H17" s="18" t="n"/>
      <c r="I17" s="19">
        <f>IF($A17="","",IFERROR(ROUND(INDEX('Paramètres'!$B$4:$B$9,MATCH($B17,'Paramètres'!$A$4:$A$9,0))*INDEX('Paramètres'!$E$4:$E$9,MATCH($C17,'Paramètres'!$D$4:$D$9,0)),1),""))</f>
        <v/>
      </c>
      <c r="J17" s="19">
        <f>IF($A17="","",IF(OR($R17="",$S17="",$T17=""),"",$R17+$S17+$T17))</f>
        <v/>
      </c>
      <c r="K17" s="20">
        <f>IF($A17="","",IF(OR($I17="",$J17=""),"Incomplet",IF(OR(MIN($R17,$S17,$T17)=0,$J17&lt;=4),"À écarter",IF($H17="","À compléter",IF($I17&lt;6,"Plus tard",IF($J17&gt;=7,"Candidat immédiat","Candidat après préparation"))))))</f>
        <v/>
      </c>
      <c r="L17" s="21">
        <f>IF($K17="","",IF($K17="Incomplet","Renseignez les colonnes B à G.",IF($K17="À écarter",IF($T17=0,"La tâche EST la décision : elle reste à vous, entière.",IF($S17=0,"La donnée essentielle n'existe pas : il n'y a rien à préparer.",IF($R17=0,"Négociation, arbitrage ou évaluation d'une personne : hors périmètre.","Faisabilité trop faible : au moins deux des trois conditions manquent."))),IF($K17="À compléter","Nommez ce qui reste à l'humain (colonne H). Sans frontière écrite, pas de verdict.",IF($K17="Plus tard","Environ "&amp;TEXT($I17,"0")&amp;" h par an : le gain ne justifie pas encore la mise en place.",IF($K17="Candidat après préparation",IF($S17&lt;=2,"Rassemblez d'abord la donnée : elle est éparpillée ou à reconstituer.","Précisez d'abord la frontière de décision."),"Douleur réelle, donnée disponible, frontière claire."))))))</f>
        <v/>
      </c>
      <c r="M17" s="22" t="n">
        <v>0.5</v>
      </c>
      <c r="N17" s="19">
        <f>IF($K17="","",IF(LEFT($K17,8)&lt;&gt;"Candidat","",ROUND($I17*$M17,1)))</f>
        <v/>
      </c>
      <c r="O17" s="21">
        <f>IF(OR($A17="",$K17="À écarter",$K17="Incomplet"),"",IFERROR(INDEX('Paramètres'!$Q$4:$Q$6,MATCH($G17,'Paramètres'!$P$4:$P$6,0)),""))</f>
        <v/>
      </c>
      <c r="R17">
        <f>IF($A17="","",IFERROR(INDEX('Paramètres'!$H$4:$H$7,MATCH($D17,'Paramètres'!$G$4:$G$7,0)),""))</f>
        <v/>
      </c>
      <c r="S17">
        <f>IF($A17="","",IFERROR(INDEX('Paramètres'!$K$4:$K$7,MATCH($E17,'Paramètres'!$J$4:$J$7,0)),""))</f>
        <v/>
      </c>
      <c r="T17">
        <f>IF($A17="","",IFERROR(INDEX('Paramètres'!$N$4:$N$6,MATCH($F17,'Paramètres'!$M$4:$M$6,0)),""))</f>
        <v/>
      </c>
      <c r="U17">
        <f>IF($N17="","",$N17+ROW()/100000)</f>
        <v/>
      </c>
    </row>
    <row r="18" ht="30" customHeight="1">
      <c r="A18" s="18" t="n"/>
      <c r="B18" s="18" t="n"/>
      <c r="C18" s="18" t="n"/>
      <c r="D18" s="18" t="n"/>
      <c r="E18" s="18" t="n"/>
      <c r="F18" s="18" t="n"/>
      <c r="G18" s="18" t="n"/>
      <c r="H18" s="18" t="n"/>
      <c r="I18" s="19">
        <f>IF($A18="","",IFERROR(ROUND(INDEX('Paramètres'!$B$4:$B$9,MATCH($B18,'Paramètres'!$A$4:$A$9,0))*INDEX('Paramètres'!$E$4:$E$9,MATCH($C18,'Paramètres'!$D$4:$D$9,0)),1),""))</f>
        <v/>
      </c>
      <c r="J18" s="19">
        <f>IF($A18="","",IF(OR($R18="",$S18="",$T18=""),"",$R18+$S18+$T18))</f>
        <v/>
      </c>
      <c r="K18" s="20">
        <f>IF($A18="","",IF(OR($I18="",$J18=""),"Incomplet",IF(OR(MIN($R18,$S18,$T18)=0,$J18&lt;=4),"À écarter",IF($H18="","À compléter",IF($I18&lt;6,"Plus tard",IF($J18&gt;=7,"Candidat immédiat","Candidat après préparation"))))))</f>
        <v/>
      </c>
      <c r="L18" s="21">
        <f>IF($K18="","",IF($K18="Incomplet","Renseignez les colonnes B à G.",IF($K18="À écarter",IF($T18=0,"La tâche EST la décision : elle reste à vous, entière.",IF($S18=0,"La donnée essentielle n'existe pas : il n'y a rien à préparer.",IF($R18=0,"Négociation, arbitrage ou évaluation d'une personne : hors périmètre.","Faisabilité trop faible : au moins deux des trois conditions manquent."))),IF($K18="À compléter","Nommez ce qui reste à l'humain (colonne H). Sans frontière écrite, pas de verdict.",IF($K18="Plus tard","Environ "&amp;TEXT($I18,"0")&amp;" h par an : le gain ne justifie pas encore la mise en place.",IF($K18="Candidat après préparation",IF($S18&lt;=2,"Rassemblez d'abord la donnée : elle est éparpillée ou à reconstituer.","Précisez d'abord la frontière de décision."),"Douleur réelle, donnée disponible, frontière claire."))))))</f>
        <v/>
      </c>
      <c r="M18" s="22" t="n">
        <v>0.5</v>
      </c>
      <c r="N18" s="19">
        <f>IF($K18="","",IF(LEFT($K18,8)&lt;&gt;"Candidat","",ROUND($I18*$M18,1)))</f>
        <v/>
      </c>
      <c r="O18" s="21">
        <f>IF(OR($A18="",$K18="À écarter",$K18="Incomplet"),"",IFERROR(INDEX('Paramètres'!$Q$4:$Q$6,MATCH($G18,'Paramètres'!$P$4:$P$6,0)),""))</f>
        <v/>
      </c>
      <c r="R18">
        <f>IF($A18="","",IFERROR(INDEX('Paramètres'!$H$4:$H$7,MATCH($D18,'Paramètres'!$G$4:$G$7,0)),""))</f>
        <v/>
      </c>
      <c r="S18">
        <f>IF($A18="","",IFERROR(INDEX('Paramètres'!$K$4:$K$7,MATCH($E18,'Paramètres'!$J$4:$J$7,0)),""))</f>
        <v/>
      </c>
      <c r="T18">
        <f>IF($A18="","",IFERROR(INDEX('Paramètres'!$N$4:$N$6,MATCH($F18,'Paramètres'!$M$4:$M$6,0)),""))</f>
        <v/>
      </c>
      <c r="U18">
        <f>IF($N18="","",$N18+ROW()/100000)</f>
        <v/>
      </c>
    </row>
    <row r="19" ht="30" customHeight="1">
      <c r="A19" s="18" t="n"/>
      <c r="B19" s="18" t="n"/>
      <c r="C19" s="18" t="n"/>
      <c r="D19" s="18" t="n"/>
      <c r="E19" s="18" t="n"/>
      <c r="F19" s="18" t="n"/>
      <c r="G19" s="18" t="n"/>
      <c r="H19" s="18" t="n"/>
      <c r="I19" s="19">
        <f>IF($A19="","",IFERROR(ROUND(INDEX('Paramètres'!$B$4:$B$9,MATCH($B19,'Paramètres'!$A$4:$A$9,0))*INDEX('Paramètres'!$E$4:$E$9,MATCH($C19,'Paramètres'!$D$4:$D$9,0)),1),""))</f>
        <v/>
      </c>
      <c r="J19" s="19">
        <f>IF($A19="","",IF(OR($R19="",$S19="",$T19=""),"",$R19+$S19+$T19))</f>
        <v/>
      </c>
      <c r="K19" s="20">
        <f>IF($A19="","",IF(OR($I19="",$J19=""),"Incomplet",IF(OR(MIN($R19,$S19,$T19)=0,$J19&lt;=4),"À écarter",IF($H19="","À compléter",IF($I19&lt;6,"Plus tard",IF($J19&gt;=7,"Candidat immédiat","Candidat après préparation"))))))</f>
        <v/>
      </c>
      <c r="L19" s="21">
        <f>IF($K19="","",IF($K19="Incomplet","Renseignez les colonnes B à G.",IF($K19="À écarter",IF($T19=0,"La tâche EST la décision : elle reste à vous, entière.",IF($S19=0,"La donnée essentielle n'existe pas : il n'y a rien à préparer.",IF($R19=0,"Négociation, arbitrage ou évaluation d'une personne : hors périmètre.","Faisabilité trop faible : au moins deux des trois conditions manquent."))),IF($K19="À compléter","Nommez ce qui reste à l'humain (colonne H). Sans frontière écrite, pas de verdict.",IF($K19="Plus tard","Environ "&amp;TEXT($I19,"0")&amp;" h par an : le gain ne justifie pas encore la mise en place.",IF($K19="Candidat après préparation",IF($S19&lt;=2,"Rassemblez d'abord la donnée : elle est éparpillée ou à reconstituer.","Précisez d'abord la frontière de décision."),"Douleur réelle, donnée disponible, frontière claire."))))))</f>
        <v/>
      </c>
      <c r="M19" s="22" t="n">
        <v>0.5</v>
      </c>
      <c r="N19" s="19">
        <f>IF($K19="","",IF(LEFT($K19,8)&lt;&gt;"Candidat","",ROUND($I19*$M19,1)))</f>
        <v/>
      </c>
      <c r="O19" s="21">
        <f>IF(OR($A19="",$K19="À écarter",$K19="Incomplet"),"",IFERROR(INDEX('Paramètres'!$Q$4:$Q$6,MATCH($G19,'Paramètres'!$P$4:$P$6,0)),""))</f>
        <v/>
      </c>
      <c r="R19">
        <f>IF($A19="","",IFERROR(INDEX('Paramètres'!$H$4:$H$7,MATCH($D19,'Paramètres'!$G$4:$G$7,0)),""))</f>
        <v/>
      </c>
      <c r="S19">
        <f>IF($A19="","",IFERROR(INDEX('Paramètres'!$K$4:$K$7,MATCH($E19,'Paramètres'!$J$4:$J$7,0)),""))</f>
        <v/>
      </c>
      <c r="T19">
        <f>IF($A19="","",IFERROR(INDEX('Paramètres'!$N$4:$N$6,MATCH($F19,'Paramètres'!$M$4:$M$6,0)),""))</f>
        <v/>
      </c>
      <c r="U19">
        <f>IF($N19="","",$N19+ROW()/100000)</f>
        <v/>
      </c>
    </row>
    <row r="20" ht="30" customHeight="1">
      <c r="A20" s="18" t="n"/>
      <c r="B20" s="18" t="n"/>
      <c r="C20" s="18" t="n"/>
      <c r="D20" s="18" t="n"/>
      <c r="E20" s="18" t="n"/>
      <c r="F20" s="18" t="n"/>
      <c r="G20" s="18" t="n"/>
      <c r="H20" s="18" t="n"/>
      <c r="I20" s="19">
        <f>IF($A20="","",IFERROR(ROUND(INDEX('Paramètres'!$B$4:$B$9,MATCH($B20,'Paramètres'!$A$4:$A$9,0))*INDEX('Paramètres'!$E$4:$E$9,MATCH($C20,'Paramètres'!$D$4:$D$9,0)),1),""))</f>
        <v/>
      </c>
      <c r="J20" s="19">
        <f>IF($A20="","",IF(OR($R20="",$S20="",$T20=""),"",$R20+$S20+$T20))</f>
        <v/>
      </c>
      <c r="K20" s="20">
        <f>IF($A20="","",IF(OR($I20="",$J20=""),"Incomplet",IF(OR(MIN($R20,$S20,$T20)=0,$J20&lt;=4),"À écarter",IF($H20="","À compléter",IF($I20&lt;6,"Plus tard",IF($J20&gt;=7,"Candidat immédiat","Candidat après préparation"))))))</f>
        <v/>
      </c>
      <c r="L20" s="21">
        <f>IF($K20="","",IF($K20="Incomplet","Renseignez les colonnes B à G.",IF($K20="À écarter",IF($T20=0,"La tâche EST la décision : elle reste à vous, entière.",IF($S20=0,"La donnée essentielle n'existe pas : il n'y a rien à préparer.",IF($R20=0,"Négociation, arbitrage ou évaluation d'une personne : hors périmètre.","Faisabilité trop faible : au moins deux des trois conditions manquent."))),IF($K20="À compléter","Nommez ce qui reste à l'humain (colonne H). Sans frontière écrite, pas de verdict.",IF($K20="Plus tard","Environ "&amp;TEXT($I20,"0")&amp;" h par an : le gain ne justifie pas encore la mise en place.",IF($K20="Candidat après préparation",IF($S20&lt;=2,"Rassemblez d'abord la donnée : elle est éparpillée ou à reconstituer.","Précisez d'abord la frontière de décision."),"Douleur réelle, donnée disponible, frontière claire."))))))</f>
        <v/>
      </c>
      <c r="M20" s="22" t="n">
        <v>0.5</v>
      </c>
      <c r="N20" s="19">
        <f>IF($K20="","",IF(LEFT($K20,8)&lt;&gt;"Candidat","",ROUND($I20*$M20,1)))</f>
        <v/>
      </c>
      <c r="O20" s="21">
        <f>IF(OR($A20="",$K20="À écarter",$K20="Incomplet"),"",IFERROR(INDEX('Paramètres'!$Q$4:$Q$6,MATCH($G20,'Paramètres'!$P$4:$P$6,0)),""))</f>
        <v/>
      </c>
      <c r="R20">
        <f>IF($A20="","",IFERROR(INDEX('Paramètres'!$H$4:$H$7,MATCH($D20,'Paramètres'!$G$4:$G$7,0)),""))</f>
        <v/>
      </c>
      <c r="S20">
        <f>IF($A20="","",IFERROR(INDEX('Paramètres'!$K$4:$K$7,MATCH($E20,'Paramètres'!$J$4:$J$7,0)),""))</f>
        <v/>
      </c>
      <c r="T20">
        <f>IF($A20="","",IFERROR(INDEX('Paramètres'!$N$4:$N$6,MATCH($F20,'Paramètres'!$M$4:$M$6,0)),""))</f>
        <v/>
      </c>
      <c r="U20">
        <f>IF($N20="","",$N20+ROW()/100000)</f>
        <v/>
      </c>
    </row>
    <row r="21" ht="30" customHeight="1">
      <c r="A21" s="18" t="n"/>
      <c r="B21" s="18" t="n"/>
      <c r="C21" s="18" t="n"/>
      <c r="D21" s="18" t="n"/>
      <c r="E21" s="18" t="n"/>
      <c r="F21" s="18" t="n"/>
      <c r="G21" s="18" t="n"/>
      <c r="H21" s="18" t="n"/>
      <c r="I21" s="19">
        <f>IF($A21="","",IFERROR(ROUND(INDEX('Paramètres'!$B$4:$B$9,MATCH($B21,'Paramètres'!$A$4:$A$9,0))*INDEX('Paramètres'!$E$4:$E$9,MATCH($C21,'Paramètres'!$D$4:$D$9,0)),1),""))</f>
        <v/>
      </c>
      <c r="J21" s="19">
        <f>IF($A21="","",IF(OR($R21="",$S21="",$T21=""),"",$R21+$S21+$T21))</f>
        <v/>
      </c>
      <c r="K21" s="20">
        <f>IF($A21="","",IF(OR($I21="",$J21=""),"Incomplet",IF(OR(MIN($R21,$S21,$T21)=0,$J21&lt;=4),"À écarter",IF($H21="","À compléter",IF($I21&lt;6,"Plus tard",IF($J21&gt;=7,"Candidat immédiat","Candidat après préparation"))))))</f>
        <v/>
      </c>
      <c r="L21" s="21">
        <f>IF($K21="","",IF($K21="Incomplet","Renseignez les colonnes B à G.",IF($K21="À écarter",IF($T21=0,"La tâche EST la décision : elle reste à vous, entière.",IF($S21=0,"La donnée essentielle n'existe pas : il n'y a rien à préparer.",IF($R21=0,"Négociation, arbitrage ou évaluation d'une personne : hors périmètre.","Faisabilité trop faible : au moins deux des trois conditions manquent."))),IF($K21="À compléter","Nommez ce qui reste à l'humain (colonne H). Sans frontière écrite, pas de verdict.",IF($K21="Plus tard","Environ "&amp;TEXT($I21,"0")&amp;" h par an : le gain ne justifie pas encore la mise en place.",IF($K21="Candidat après préparation",IF($S21&lt;=2,"Rassemblez d'abord la donnée : elle est éparpillée ou à reconstituer.","Précisez d'abord la frontière de décision."),"Douleur réelle, donnée disponible, frontière claire."))))))</f>
        <v/>
      </c>
      <c r="M21" s="22" t="n">
        <v>0.5</v>
      </c>
      <c r="N21" s="19">
        <f>IF($K21="","",IF(LEFT($K21,8)&lt;&gt;"Candidat","",ROUND($I21*$M21,1)))</f>
        <v/>
      </c>
      <c r="O21" s="21">
        <f>IF(OR($A21="",$K21="À écarter",$K21="Incomplet"),"",IFERROR(INDEX('Paramètres'!$Q$4:$Q$6,MATCH($G21,'Paramètres'!$P$4:$P$6,0)),""))</f>
        <v/>
      </c>
      <c r="R21">
        <f>IF($A21="","",IFERROR(INDEX('Paramètres'!$H$4:$H$7,MATCH($D21,'Paramètres'!$G$4:$G$7,0)),""))</f>
        <v/>
      </c>
      <c r="S21">
        <f>IF($A21="","",IFERROR(INDEX('Paramètres'!$K$4:$K$7,MATCH($E21,'Paramètres'!$J$4:$J$7,0)),""))</f>
        <v/>
      </c>
      <c r="T21">
        <f>IF($A21="","",IFERROR(INDEX('Paramètres'!$N$4:$N$6,MATCH($F21,'Paramètres'!$M$4:$M$6,0)),""))</f>
        <v/>
      </c>
      <c r="U21">
        <f>IF($N21="","",$N21+ROW()/100000)</f>
        <v/>
      </c>
    </row>
    <row r="22" ht="30" customHeight="1">
      <c r="A22" s="18" t="n"/>
      <c r="B22" s="18" t="n"/>
      <c r="C22" s="18" t="n"/>
      <c r="D22" s="18" t="n"/>
      <c r="E22" s="18" t="n"/>
      <c r="F22" s="18" t="n"/>
      <c r="G22" s="18" t="n"/>
      <c r="H22" s="18" t="n"/>
      <c r="I22" s="19">
        <f>IF($A22="","",IFERROR(ROUND(INDEX('Paramètres'!$B$4:$B$9,MATCH($B22,'Paramètres'!$A$4:$A$9,0))*INDEX('Paramètres'!$E$4:$E$9,MATCH($C22,'Paramètres'!$D$4:$D$9,0)),1),""))</f>
        <v/>
      </c>
      <c r="J22" s="19">
        <f>IF($A22="","",IF(OR($R22="",$S22="",$T22=""),"",$R22+$S22+$T22))</f>
        <v/>
      </c>
      <c r="K22" s="20">
        <f>IF($A22="","",IF(OR($I22="",$J22=""),"Incomplet",IF(OR(MIN($R22,$S22,$T22)=0,$J22&lt;=4),"À écarter",IF($H22="","À compléter",IF($I22&lt;6,"Plus tard",IF($J22&gt;=7,"Candidat immédiat","Candidat après préparation"))))))</f>
        <v/>
      </c>
      <c r="L22" s="21">
        <f>IF($K22="","",IF($K22="Incomplet","Renseignez les colonnes B à G.",IF($K22="À écarter",IF($T22=0,"La tâche EST la décision : elle reste à vous, entière.",IF($S22=0,"La donnée essentielle n'existe pas : il n'y a rien à préparer.",IF($R22=0,"Négociation, arbitrage ou évaluation d'une personne : hors périmètre.","Faisabilité trop faible : au moins deux des trois conditions manquent."))),IF($K22="À compléter","Nommez ce qui reste à l'humain (colonne H). Sans frontière écrite, pas de verdict.",IF($K22="Plus tard","Environ "&amp;TEXT($I22,"0")&amp;" h par an : le gain ne justifie pas encore la mise en place.",IF($K22="Candidat après préparation",IF($S22&lt;=2,"Rassemblez d'abord la donnée : elle est éparpillée ou à reconstituer.","Précisez d'abord la frontière de décision."),"Douleur réelle, donnée disponible, frontière claire."))))))</f>
        <v/>
      </c>
      <c r="M22" s="22" t="n">
        <v>0.5</v>
      </c>
      <c r="N22" s="19">
        <f>IF($K22="","",IF(LEFT($K22,8)&lt;&gt;"Candidat","",ROUND($I22*$M22,1)))</f>
        <v/>
      </c>
      <c r="O22" s="21">
        <f>IF(OR($A22="",$K22="À écarter",$K22="Incomplet"),"",IFERROR(INDEX('Paramètres'!$Q$4:$Q$6,MATCH($G22,'Paramètres'!$P$4:$P$6,0)),""))</f>
        <v/>
      </c>
      <c r="R22">
        <f>IF($A22="","",IFERROR(INDEX('Paramètres'!$H$4:$H$7,MATCH($D22,'Paramètres'!$G$4:$G$7,0)),""))</f>
        <v/>
      </c>
      <c r="S22">
        <f>IF($A22="","",IFERROR(INDEX('Paramètres'!$K$4:$K$7,MATCH($E22,'Paramètres'!$J$4:$J$7,0)),""))</f>
        <v/>
      </c>
      <c r="T22">
        <f>IF($A22="","",IFERROR(INDEX('Paramètres'!$N$4:$N$6,MATCH($F22,'Paramètres'!$M$4:$M$6,0)),""))</f>
        <v/>
      </c>
      <c r="U22">
        <f>IF($N22="","",$N22+ROW()/100000)</f>
        <v/>
      </c>
    </row>
    <row r="23" ht="30" customHeight="1">
      <c r="A23" s="18" t="n"/>
      <c r="B23" s="18" t="n"/>
      <c r="C23" s="18" t="n"/>
      <c r="D23" s="18" t="n"/>
      <c r="E23" s="18" t="n"/>
      <c r="F23" s="18" t="n"/>
      <c r="G23" s="18" t="n"/>
      <c r="H23" s="18" t="n"/>
      <c r="I23" s="19">
        <f>IF($A23="","",IFERROR(ROUND(INDEX('Paramètres'!$B$4:$B$9,MATCH($B23,'Paramètres'!$A$4:$A$9,0))*INDEX('Paramètres'!$E$4:$E$9,MATCH($C23,'Paramètres'!$D$4:$D$9,0)),1),""))</f>
        <v/>
      </c>
      <c r="J23" s="19">
        <f>IF($A23="","",IF(OR($R23="",$S23="",$T23=""),"",$R23+$S23+$T23))</f>
        <v/>
      </c>
      <c r="K23" s="20">
        <f>IF($A23="","",IF(OR($I23="",$J23=""),"Incomplet",IF(OR(MIN($R23,$S23,$T23)=0,$J23&lt;=4),"À écarter",IF($H23="","À compléter",IF($I23&lt;6,"Plus tard",IF($J23&gt;=7,"Candidat immédiat","Candidat après préparation"))))))</f>
        <v/>
      </c>
      <c r="L23" s="21">
        <f>IF($K23="","",IF($K23="Incomplet","Renseignez les colonnes B à G.",IF($K23="À écarter",IF($T23=0,"La tâche EST la décision : elle reste à vous, entière.",IF($S23=0,"La donnée essentielle n'existe pas : il n'y a rien à préparer.",IF($R23=0,"Négociation, arbitrage ou évaluation d'une personne : hors périmètre.","Faisabilité trop faible : au moins deux des trois conditions manquent."))),IF($K23="À compléter","Nommez ce qui reste à l'humain (colonne H). Sans frontière écrite, pas de verdict.",IF($K23="Plus tard","Environ "&amp;TEXT($I23,"0")&amp;" h par an : le gain ne justifie pas encore la mise en place.",IF($K23="Candidat après préparation",IF($S23&lt;=2,"Rassemblez d'abord la donnée : elle est éparpillée ou à reconstituer.","Précisez d'abord la frontière de décision."),"Douleur réelle, donnée disponible, frontière claire."))))))</f>
        <v/>
      </c>
      <c r="M23" s="22" t="n">
        <v>0.5</v>
      </c>
      <c r="N23" s="19">
        <f>IF($K23="","",IF(LEFT($K23,8)&lt;&gt;"Candidat","",ROUND($I23*$M23,1)))</f>
        <v/>
      </c>
      <c r="O23" s="21">
        <f>IF(OR($A23="",$K23="À écarter",$K23="Incomplet"),"",IFERROR(INDEX('Paramètres'!$Q$4:$Q$6,MATCH($G23,'Paramètres'!$P$4:$P$6,0)),""))</f>
        <v/>
      </c>
      <c r="R23">
        <f>IF($A23="","",IFERROR(INDEX('Paramètres'!$H$4:$H$7,MATCH($D23,'Paramètres'!$G$4:$G$7,0)),""))</f>
        <v/>
      </c>
      <c r="S23">
        <f>IF($A23="","",IFERROR(INDEX('Paramètres'!$K$4:$K$7,MATCH($E23,'Paramètres'!$J$4:$J$7,0)),""))</f>
        <v/>
      </c>
      <c r="T23">
        <f>IF($A23="","",IFERROR(INDEX('Paramètres'!$N$4:$N$6,MATCH($F23,'Paramètres'!$M$4:$M$6,0)),""))</f>
        <v/>
      </c>
      <c r="U23">
        <f>IF($N23="","",$N23+ROW()/100000)</f>
        <v/>
      </c>
    </row>
    <row r="24" ht="30" customHeight="1">
      <c r="A24" s="18" t="n"/>
      <c r="B24" s="18" t="n"/>
      <c r="C24" s="18" t="n"/>
      <c r="D24" s="18" t="n"/>
      <c r="E24" s="18" t="n"/>
      <c r="F24" s="18" t="n"/>
      <c r="G24" s="18" t="n"/>
      <c r="H24" s="18" t="n"/>
      <c r="I24" s="19">
        <f>IF($A24="","",IFERROR(ROUND(INDEX('Paramètres'!$B$4:$B$9,MATCH($B24,'Paramètres'!$A$4:$A$9,0))*INDEX('Paramètres'!$E$4:$E$9,MATCH($C24,'Paramètres'!$D$4:$D$9,0)),1),""))</f>
        <v/>
      </c>
      <c r="J24" s="19">
        <f>IF($A24="","",IF(OR($R24="",$S24="",$T24=""),"",$R24+$S24+$T24))</f>
        <v/>
      </c>
      <c r="K24" s="20">
        <f>IF($A24="","",IF(OR($I24="",$J24=""),"Incomplet",IF(OR(MIN($R24,$S24,$T24)=0,$J24&lt;=4),"À écarter",IF($H24="","À compléter",IF($I24&lt;6,"Plus tard",IF($J24&gt;=7,"Candidat immédiat","Candidat après préparation"))))))</f>
        <v/>
      </c>
      <c r="L24" s="21">
        <f>IF($K24="","",IF($K24="Incomplet","Renseignez les colonnes B à G.",IF($K24="À écarter",IF($T24=0,"La tâche EST la décision : elle reste à vous, entière.",IF($S24=0,"La donnée essentielle n'existe pas : il n'y a rien à préparer.",IF($R24=0,"Négociation, arbitrage ou évaluation d'une personne : hors périmètre.","Faisabilité trop faible : au moins deux des trois conditions manquent."))),IF($K24="À compléter","Nommez ce qui reste à l'humain (colonne H). Sans frontière écrite, pas de verdict.",IF($K24="Plus tard","Environ "&amp;TEXT($I24,"0")&amp;" h par an : le gain ne justifie pas encore la mise en place.",IF($K24="Candidat après préparation",IF($S24&lt;=2,"Rassemblez d'abord la donnée : elle est éparpillée ou à reconstituer.","Précisez d'abord la frontière de décision."),"Douleur réelle, donnée disponible, frontière claire."))))))</f>
        <v/>
      </c>
      <c r="M24" s="22" t="n">
        <v>0.5</v>
      </c>
      <c r="N24" s="19">
        <f>IF($K24="","",IF(LEFT($K24,8)&lt;&gt;"Candidat","",ROUND($I24*$M24,1)))</f>
        <v/>
      </c>
      <c r="O24" s="21">
        <f>IF(OR($A24="",$K24="À écarter",$K24="Incomplet"),"",IFERROR(INDEX('Paramètres'!$Q$4:$Q$6,MATCH($G24,'Paramètres'!$P$4:$P$6,0)),""))</f>
        <v/>
      </c>
      <c r="R24">
        <f>IF($A24="","",IFERROR(INDEX('Paramètres'!$H$4:$H$7,MATCH($D24,'Paramètres'!$G$4:$G$7,0)),""))</f>
        <v/>
      </c>
      <c r="S24">
        <f>IF($A24="","",IFERROR(INDEX('Paramètres'!$K$4:$K$7,MATCH($E24,'Paramètres'!$J$4:$J$7,0)),""))</f>
        <v/>
      </c>
      <c r="T24">
        <f>IF($A24="","",IFERROR(INDEX('Paramètres'!$N$4:$N$6,MATCH($F24,'Paramètres'!$M$4:$M$6,0)),""))</f>
        <v/>
      </c>
      <c r="U24">
        <f>IF($N24="","",$N24+ROW()/100000)</f>
        <v/>
      </c>
    </row>
    <row r="25" ht="30" customHeight="1">
      <c r="A25" s="18" t="n"/>
      <c r="B25" s="18" t="n"/>
      <c r="C25" s="18" t="n"/>
      <c r="D25" s="18" t="n"/>
      <c r="E25" s="18" t="n"/>
      <c r="F25" s="18" t="n"/>
      <c r="G25" s="18" t="n"/>
      <c r="H25" s="18" t="n"/>
      <c r="I25" s="19">
        <f>IF($A25="","",IFERROR(ROUND(INDEX('Paramètres'!$B$4:$B$9,MATCH($B25,'Paramètres'!$A$4:$A$9,0))*INDEX('Paramètres'!$E$4:$E$9,MATCH($C25,'Paramètres'!$D$4:$D$9,0)),1),""))</f>
        <v/>
      </c>
      <c r="J25" s="19">
        <f>IF($A25="","",IF(OR($R25="",$S25="",$T25=""),"",$R25+$S25+$T25))</f>
        <v/>
      </c>
      <c r="K25" s="20">
        <f>IF($A25="","",IF(OR($I25="",$J25=""),"Incomplet",IF(OR(MIN($R25,$S25,$T25)=0,$J25&lt;=4),"À écarter",IF($H25="","À compléter",IF($I25&lt;6,"Plus tard",IF($J25&gt;=7,"Candidat immédiat","Candidat après préparation"))))))</f>
        <v/>
      </c>
      <c r="L25" s="21">
        <f>IF($K25="","",IF($K25="Incomplet","Renseignez les colonnes B à G.",IF($K25="À écarter",IF($T25=0,"La tâche EST la décision : elle reste à vous, entière.",IF($S25=0,"La donnée essentielle n'existe pas : il n'y a rien à préparer.",IF($R25=0,"Négociation, arbitrage ou évaluation d'une personne : hors périmètre.","Faisabilité trop faible : au moins deux des trois conditions manquent."))),IF($K25="À compléter","Nommez ce qui reste à l'humain (colonne H). Sans frontière écrite, pas de verdict.",IF($K25="Plus tard","Environ "&amp;TEXT($I25,"0")&amp;" h par an : le gain ne justifie pas encore la mise en place.",IF($K25="Candidat après préparation",IF($S25&lt;=2,"Rassemblez d'abord la donnée : elle est éparpillée ou à reconstituer.","Précisez d'abord la frontière de décision."),"Douleur réelle, donnée disponible, frontière claire."))))))</f>
        <v/>
      </c>
      <c r="M25" s="22" t="n">
        <v>0.5</v>
      </c>
      <c r="N25" s="19">
        <f>IF($K25="","",IF(LEFT($K25,8)&lt;&gt;"Candidat","",ROUND($I25*$M25,1)))</f>
        <v/>
      </c>
      <c r="O25" s="21">
        <f>IF(OR($A25="",$K25="À écarter",$K25="Incomplet"),"",IFERROR(INDEX('Paramètres'!$Q$4:$Q$6,MATCH($G25,'Paramètres'!$P$4:$P$6,0)),""))</f>
        <v/>
      </c>
      <c r="R25">
        <f>IF($A25="","",IFERROR(INDEX('Paramètres'!$H$4:$H$7,MATCH($D25,'Paramètres'!$G$4:$G$7,0)),""))</f>
        <v/>
      </c>
      <c r="S25">
        <f>IF($A25="","",IFERROR(INDEX('Paramètres'!$K$4:$K$7,MATCH($E25,'Paramètres'!$J$4:$J$7,0)),""))</f>
        <v/>
      </c>
      <c r="T25">
        <f>IF($A25="","",IFERROR(INDEX('Paramètres'!$N$4:$N$6,MATCH($F25,'Paramètres'!$M$4:$M$6,0)),""))</f>
        <v/>
      </c>
      <c r="U25">
        <f>IF($N25="","",$N25+ROW()/100000)</f>
        <v/>
      </c>
    </row>
    <row r="26" ht="30" customHeight="1">
      <c r="A26" s="18" t="n"/>
      <c r="B26" s="18" t="n"/>
      <c r="C26" s="18" t="n"/>
      <c r="D26" s="18" t="n"/>
      <c r="E26" s="18" t="n"/>
      <c r="F26" s="18" t="n"/>
      <c r="G26" s="18" t="n"/>
      <c r="H26" s="18" t="n"/>
      <c r="I26" s="19">
        <f>IF($A26="","",IFERROR(ROUND(INDEX('Paramètres'!$B$4:$B$9,MATCH($B26,'Paramètres'!$A$4:$A$9,0))*INDEX('Paramètres'!$E$4:$E$9,MATCH($C26,'Paramètres'!$D$4:$D$9,0)),1),""))</f>
        <v/>
      </c>
      <c r="J26" s="19">
        <f>IF($A26="","",IF(OR($R26="",$S26="",$T26=""),"",$R26+$S26+$T26))</f>
        <v/>
      </c>
      <c r="K26" s="20">
        <f>IF($A26="","",IF(OR($I26="",$J26=""),"Incomplet",IF(OR(MIN($R26,$S26,$T26)=0,$J26&lt;=4),"À écarter",IF($H26="","À compléter",IF($I26&lt;6,"Plus tard",IF($J26&gt;=7,"Candidat immédiat","Candidat après préparation"))))))</f>
        <v/>
      </c>
      <c r="L26" s="21">
        <f>IF($K26="","",IF($K26="Incomplet","Renseignez les colonnes B à G.",IF($K26="À écarter",IF($T26=0,"La tâche EST la décision : elle reste à vous, entière.",IF($S26=0,"La donnée essentielle n'existe pas : il n'y a rien à préparer.",IF($R26=0,"Négociation, arbitrage ou évaluation d'une personne : hors périmètre.","Faisabilité trop faible : au moins deux des trois conditions manquent."))),IF($K26="À compléter","Nommez ce qui reste à l'humain (colonne H). Sans frontière écrite, pas de verdict.",IF($K26="Plus tard","Environ "&amp;TEXT($I26,"0")&amp;" h par an : le gain ne justifie pas encore la mise en place.",IF($K26="Candidat après préparation",IF($S26&lt;=2,"Rassemblez d'abord la donnée : elle est éparpillée ou à reconstituer.","Précisez d'abord la frontière de décision."),"Douleur réelle, donnée disponible, frontière claire."))))))</f>
        <v/>
      </c>
      <c r="M26" s="22" t="n">
        <v>0.5</v>
      </c>
      <c r="N26" s="19">
        <f>IF($K26="","",IF(LEFT($K26,8)&lt;&gt;"Candidat","",ROUND($I26*$M26,1)))</f>
        <v/>
      </c>
      <c r="O26" s="21">
        <f>IF(OR($A26="",$K26="À écarter",$K26="Incomplet"),"",IFERROR(INDEX('Paramètres'!$Q$4:$Q$6,MATCH($G26,'Paramètres'!$P$4:$P$6,0)),""))</f>
        <v/>
      </c>
      <c r="R26">
        <f>IF($A26="","",IFERROR(INDEX('Paramètres'!$H$4:$H$7,MATCH($D26,'Paramètres'!$G$4:$G$7,0)),""))</f>
        <v/>
      </c>
      <c r="S26">
        <f>IF($A26="","",IFERROR(INDEX('Paramètres'!$K$4:$K$7,MATCH($E26,'Paramètres'!$J$4:$J$7,0)),""))</f>
        <v/>
      </c>
      <c r="T26">
        <f>IF($A26="","",IFERROR(INDEX('Paramètres'!$N$4:$N$6,MATCH($F26,'Paramètres'!$M$4:$M$6,0)),""))</f>
        <v/>
      </c>
      <c r="U26">
        <f>IF($N26="","",$N26+ROW()/100000)</f>
        <v/>
      </c>
    </row>
    <row r="27" ht="30" customHeight="1">
      <c r="A27" s="18" t="n"/>
      <c r="B27" s="18" t="n"/>
      <c r="C27" s="18" t="n"/>
      <c r="D27" s="18" t="n"/>
      <c r="E27" s="18" t="n"/>
      <c r="F27" s="18" t="n"/>
      <c r="G27" s="18" t="n"/>
      <c r="H27" s="18" t="n"/>
      <c r="I27" s="19">
        <f>IF($A27="","",IFERROR(ROUND(INDEX('Paramètres'!$B$4:$B$9,MATCH($B27,'Paramètres'!$A$4:$A$9,0))*INDEX('Paramètres'!$E$4:$E$9,MATCH($C27,'Paramètres'!$D$4:$D$9,0)),1),""))</f>
        <v/>
      </c>
      <c r="J27" s="19">
        <f>IF($A27="","",IF(OR($R27="",$S27="",$T27=""),"",$R27+$S27+$T27))</f>
        <v/>
      </c>
      <c r="K27" s="20">
        <f>IF($A27="","",IF(OR($I27="",$J27=""),"Incomplet",IF(OR(MIN($R27,$S27,$T27)=0,$J27&lt;=4),"À écarter",IF($H27="","À compléter",IF($I27&lt;6,"Plus tard",IF($J27&gt;=7,"Candidat immédiat","Candidat après préparation"))))))</f>
        <v/>
      </c>
      <c r="L27" s="21">
        <f>IF($K27="","",IF($K27="Incomplet","Renseignez les colonnes B à G.",IF($K27="À écarter",IF($T27=0,"La tâche EST la décision : elle reste à vous, entière.",IF($S27=0,"La donnée essentielle n'existe pas : il n'y a rien à préparer.",IF($R27=0,"Négociation, arbitrage ou évaluation d'une personne : hors périmètre.","Faisabilité trop faible : au moins deux des trois conditions manquent."))),IF($K27="À compléter","Nommez ce qui reste à l'humain (colonne H). Sans frontière écrite, pas de verdict.",IF($K27="Plus tard","Environ "&amp;TEXT($I27,"0")&amp;" h par an : le gain ne justifie pas encore la mise en place.",IF($K27="Candidat après préparation",IF($S27&lt;=2,"Rassemblez d'abord la donnée : elle est éparpillée ou à reconstituer.","Précisez d'abord la frontière de décision."),"Douleur réelle, donnée disponible, frontière claire."))))))</f>
        <v/>
      </c>
      <c r="M27" s="22" t="n">
        <v>0.5</v>
      </c>
      <c r="N27" s="19">
        <f>IF($K27="","",IF(LEFT($K27,8)&lt;&gt;"Candidat","",ROUND($I27*$M27,1)))</f>
        <v/>
      </c>
      <c r="O27" s="21">
        <f>IF(OR($A27="",$K27="À écarter",$K27="Incomplet"),"",IFERROR(INDEX('Paramètres'!$Q$4:$Q$6,MATCH($G27,'Paramètres'!$P$4:$P$6,0)),""))</f>
        <v/>
      </c>
      <c r="R27">
        <f>IF($A27="","",IFERROR(INDEX('Paramètres'!$H$4:$H$7,MATCH($D27,'Paramètres'!$G$4:$G$7,0)),""))</f>
        <v/>
      </c>
      <c r="S27">
        <f>IF($A27="","",IFERROR(INDEX('Paramètres'!$K$4:$K$7,MATCH($E27,'Paramètres'!$J$4:$J$7,0)),""))</f>
        <v/>
      </c>
      <c r="T27">
        <f>IF($A27="","",IFERROR(INDEX('Paramètres'!$N$4:$N$6,MATCH($F27,'Paramètres'!$M$4:$M$6,0)),""))</f>
        <v/>
      </c>
      <c r="U27">
        <f>IF($N27="","",$N27+ROW()/100000)</f>
        <v/>
      </c>
    </row>
    <row r="28" ht="30" customHeight="1">
      <c r="A28" s="18" t="n"/>
      <c r="B28" s="18" t="n"/>
      <c r="C28" s="18" t="n"/>
      <c r="D28" s="18" t="n"/>
      <c r="E28" s="18" t="n"/>
      <c r="F28" s="18" t="n"/>
      <c r="G28" s="18" t="n"/>
      <c r="H28" s="18" t="n"/>
      <c r="I28" s="19">
        <f>IF($A28="","",IFERROR(ROUND(INDEX('Paramètres'!$B$4:$B$9,MATCH($B28,'Paramètres'!$A$4:$A$9,0))*INDEX('Paramètres'!$E$4:$E$9,MATCH($C28,'Paramètres'!$D$4:$D$9,0)),1),""))</f>
        <v/>
      </c>
      <c r="J28" s="19">
        <f>IF($A28="","",IF(OR($R28="",$S28="",$T28=""),"",$R28+$S28+$T28))</f>
        <v/>
      </c>
      <c r="K28" s="20">
        <f>IF($A28="","",IF(OR($I28="",$J28=""),"Incomplet",IF(OR(MIN($R28,$S28,$T28)=0,$J28&lt;=4),"À écarter",IF($H28="","À compléter",IF($I28&lt;6,"Plus tard",IF($J28&gt;=7,"Candidat immédiat","Candidat après préparation"))))))</f>
        <v/>
      </c>
      <c r="L28" s="21">
        <f>IF($K28="","",IF($K28="Incomplet","Renseignez les colonnes B à G.",IF($K28="À écarter",IF($T28=0,"La tâche EST la décision : elle reste à vous, entière.",IF($S28=0,"La donnée essentielle n'existe pas : il n'y a rien à préparer.",IF($R28=0,"Négociation, arbitrage ou évaluation d'une personne : hors périmètre.","Faisabilité trop faible : au moins deux des trois conditions manquent."))),IF($K28="À compléter","Nommez ce qui reste à l'humain (colonne H). Sans frontière écrite, pas de verdict.",IF($K28="Plus tard","Environ "&amp;TEXT($I28,"0")&amp;" h par an : le gain ne justifie pas encore la mise en place.",IF($K28="Candidat après préparation",IF($S28&lt;=2,"Rassemblez d'abord la donnée : elle est éparpillée ou à reconstituer.","Précisez d'abord la frontière de décision."),"Douleur réelle, donnée disponible, frontière claire."))))))</f>
        <v/>
      </c>
      <c r="M28" s="22" t="n">
        <v>0.5</v>
      </c>
      <c r="N28" s="19">
        <f>IF($K28="","",IF(LEFT($K28,8)&lt;&gt;"Candidat","",ROUND($I28*$M28,1)))</f>
        <v/>
      </c>
      <c r="O28" s="21">
        <f>IF(OR($A28="",$K28="À écarter",$K28="Incomplet"),"",IFERROR(INDEX('Paramètres'!$Q$4:$Q$6,MATCH($G28,'Paramètres'!$P$4:$P$6,0)),""))</f>
        <v/>
      </c>
      <c r="R28">
        <f>IF($A28="","",IFERROR(INDEX('Paramètres'!$H$4:$H$7,MATCH($D28,'Paramètres'!$G$4:$G$7,0)),""))</f>
        <v/>
      </c>
      <c r="S28">
        <f>IF($A28="","",IFERROR(INDEX('Paramètres'!$K$4:$K$7,MATCH($E28,'Paramètres'!$J$4:$J$7,0)),""))</f>
        <v/>
      </c>
      <c r="T28">
        <f>IF($A28="","",IFERROR(INDEX('Paramètres'!$N$4:$N$6,MATCH($F28,'Paramètres'!$M$4:$M$6,0)),""))</f>
        <v/>
      </c>
      <c r="U28">
        <f>IF($N28="","",$N28+ROW()/100000)</f>
        <v/>
      </c>
    </row>
    <row r="29" ht="30" customHeight="1">
      <c r="A29" s="18" t="n"/>
      <c r="B29" s="18" t="n"/>
      <c r="C29" s="18" t="n"/>
      <c r="D29" s="18" t="n"/>
      <c r="E29" s="18" t="n"/>
      <c r="F29" s="18" t="n"/>
      <c r="G29" s="18" t="n"/>
      <c r="H29" s="18" t="n"/>
      <c r="I29" s="19">
        <f>IF($A29="","",IFERROR(ROUND(INDEX('Paramètres'!$B$4:$B$9,MATCH($B29,'Paramètres'!$A$4:$A$9,0))*INDEX('Paramètres'!$E$4:$E$9,MATCH($C29,'Paramètres'!$D$4:$D$9,0)),1),""))</f>
        <v/>
      </c>
      <c r="J29" s="19">
        <f>IF($A29="","",IF(OR($R29="",$S29="",$T29=""),"",$R29+$S29+$T29))</f>
        <v/>
      </c>
      <c r="K29" s="20">
        <f>IF($A29="","",IF(OR($I29="",$J29=""),"Incomplet",IF(OR(MIN($R29,$S29,$T29)=0,$J29&lt;=4),"À écarter",IF($H29="","À compléter",IF($I29&lt;6,"Plus tard",IF($J29&gt;=7,"Candidat immédiat","Candidat après préparation"))))))</f>
        <v/>
      </c>
      <c r="L29" s="21">
        <f>IF($K29="","",IF($K29="Incomplet","Renseignez les colonnes B à G.",IF($K29="À écarter",IF($T29=0,"La tâche EST la décision : elle reste à vous, entière.",IF($S29=0,"La donnée essentielle n'existe pas : il n'y a rien à préparer.",IF($R29=0,"Négociation, arbitrage ou évaluation d'une personne : hors périmètre.","Faisabilité trop faible : au moins deux des trois conditions manquent."))),IF($K29="À compléter","Nommez ce qui reste à l'humain (colonne H). Sans frontière écrite, pas de verdict.",IF($K29="Plus tard","Environ "&amp;TEXT($I29,"0")&amp;" h par an : le gain ne justifie pas encore la mise en place.",IF($K29="Candidat après préparation",IF($S29&lt;=2,"Rassemblez d'abord la donnée : elle est éparpillée ou à reconstituer.","Précisez d'abord la frontière de décision."),"Douleur réelle, donnée disponible, frontière claire."))))))</f>
        <v/>
      </c>
      <c r="M29" s="22" t="n">
        <v>0.5</v>
      </c>
      <c r="N29" s="19">
        <f>IF($K29="","",IF(LEFT($K29,8)&lt;&gt;"Candidat","",ROUND($I29*$M29,1)))</f>
        <v/>
      </c>
      <c r="O29" s="21">
        <f>IF(OR($A29="",$K29="À écarter",$K29="Incomplet"),"",IFERROR(INDEX('Paramètres'!$Q$4:$Q$6,MATCH($G29,'Paramètres'!$P$4:$P$6,0)),""))</f>
        <v/>
      </c>
      <c r="R29">
        <f>IF($A29="","",IFERROR(INDEX('Paramètres'!$H$4:$H$7,MATCH($D29,'Paramètres'!$G$4:$G$7,0)),""))</f>
        <v/>
      </c>
      <c r="S29">
        <f>IF($A29="","",IFERROR(INDEX('Paramètres'!$K$4:$K$7,MATCH($E29,'Paramètres'!$J$4:$J$7,0)),""))</f>
        <v/>
      </c>
      <c r="T29">
        <f>IF($A29="","",IFERROR(INDEX('Paramètres'!$N$4:$N$6,MATCH($F29,'Paramètres'!$M$4:$M$6,0)),""))</f>
        <v/>
      </c>
      <c r="U29">
        <f>IF($N29="","",$N29+ROW()/100000)</f>
        <v/>
      </c>
    </row>
    <row r="30" ht="30" customHeight="1">
      <c r="A30" s="18" t="n"/>
      <c r="B30" s="18" t="n"/>
      <c r="C30" s="18" t="n"/>
      <c r="D30" s="18" t="n"/>
      <c r="E30" s="18" t="n"/>
      <c r="F30" s="18" t="n"/>
      <c r="G30" s="18" t="n"/>
      <c r="H30" s="18" t="n"/>
      <c r="I30" s="19">
        <f>IF($A30="","",IFERROR(ROUND(INDEX('Paramètres'!$B$4:$B$9,MATCH($B30,'Paramètres'!$A$4:$A$9,0))*INDEX('Paramètres'!$E$4:$E$9,MATCH($C30,'Paramètres'!$D$4:$D$9,0)),1),""))</f>
        <v/>
      </c>
      <c r="J30" s="19">
        <f>IF($A30="","",IF(OR($R30="",$S30="",$T30=""),"",$R30+$S30+$T30))</f>
        <v/>
      </c>
      <c r="K30" s="20">
        <f>IF($A30="","",IF(OR($I30="",$J30=""),"Incomplet",IF(OR(MIN($R30,$S30,$T30)=0,$J30&lt;=4),"À écarter",IF($H30="","À compléter",IF($I30&lt;6,"Plus tard",IF($J30&gt;=7,"Candidat immédiat","Candidat après préparation"))))))</f>
        <v/>
      </c>
      <c r="L30" s="21">
        <f>IF($K30="","",IF($K30="Incomplet","Renseignez les colonnes B à G.",IF($K30="À écarter",IF($T30=0,"La tâche EST la décision : elle reste à vous, entière.",IF($S30=0,"La donnée essentielle n'existe pas : il n'y a rien à préparer.",IF($R30=0,"Négociation, arbitrage ou évaluation d'une personne : hors périmètre.","Faisabilité trop faible : au moins deux des trois conditions manquent."))),IF($K30="À compléter","Nommez ce qui reste à l'humain (colonne H). Sans frontière écrite, pas de verdict.",IF($K30="Plus tard","Environ "&amp;TEXT($I30,"0")&amp;" h par an : le gain ne justifie pas encore la mise en place.",IF($K30="Candidat après préparation",IF($S30&lt;=2,"Rassemblez d'abord la donnée : elle est éparpillée ou à reconstituer.","Précisez d'abord la frontière de décision."),"Douleur réelle, donnée disponible, frontière claire."))))))</f>
        <v/>
      </c>
      <c r="M30" s="22" t="n">
        <v>0.5</v>
      </c>
      <c r="N30" s="19">
        <f>IF($K30="","",IF(LEFT($K30,8)&lt;&gt;"Candidat","",ROUND($I30*$M30,1)))</f>
        <v/>
      </c>
      <c r="O30" s="21">
        <f>IF(OR($A30="",$K30="À écarter",$K30="Incomplet"),"",IFERROR(INDEX('Paramètres'!$Q$4:$Q$6,MATCH($G30,'Paramètres'!$P$4:$P$6,0)),""))</f>
        <v/>
      </c>
      <c r="R30">
        <f>IF($A30="","",IFERROR(INDEX('Paramètres'!$H$4:$H$7,MATCH($D30,'Paramètres'!$G$4:$G$7,0)),""))</f>
        <v/>
      </c>
      <c r="S30">
        <f>IF($A30="","",IFERROR(INDEX('Paramètres'!$K$4:$K$7,MATCH($E30,'Paramètres'!$J$4:$J$7,0)),""))</f>
        <v/>
      </c>
      <c r="T30">
        <f>IF($A30="","",IFERROR(INDEX('Paramètres'!$N$4:$N$6,MATCH($F30,'Paramètres'!$M$4:$M$6,0)),""))</f>
        <v/>
      </c>
      <c r="U30">
        <f>IF($N30="","",$N30+ROW()/100000)</f>
        <v/>
      </c>
    </row>
    <row r="31" ht="30" customHeight="1">
      <c r="A31" s="18" t="n"/>
      <c r="B31" s="18" t="n"/>
      <c r="C31" s="18" t="n"/>
      <c r="D31" s="18" t="n"/>
      <c r="E31" s="18" t="n"/>
      <c r="F31" s="18" t="n"/>
      <c r="G31" s="18" t="n"/>
      <c r="H31" s="18" t="n"/>
      <c r="I31" s="19">
        <f>IF($A31="","",IFERROR(ROUND(INDEX('Paramètres'!$B$4:$B$9,MATCH($B31,'Paramètres'!$A$4:$A$9,0))*INDEX('Paramètres'!$E$4:$E$9,MATCH($C31,'Paramètres'!$D$4:$D$9,0)),1),""))</f>
        <v/>
      </c>
      <c r="J31" s="19">
        <f>IF($A31="","",IF(OR($R31="",$S31="",$T31=""),"",$R31+$S31+$T31))</f>
        <v/>
      </c>
      <c r="K31" s="20">
        <f>IF($A31="","",IF(OR($I31="",$J31=""),"Incomplet",IF(OR(MIN($R31,$S31,$T31)=0,$J31&lt;=4),"À écarter",IF($H31="","À compléter",IF($I31&lt;6,"Plus tard",IF($J31&gt;=7,"Candidat immédiat","Candidat après préparation"))))))</f>
        <v/>
      </c>
      <c r="L31" s="21">
        <f>IF($K31="","",IF($K31="Incomplet","Renseignez les colonnes B à G.",IF($K31="À écarter",IF($T31=0,"La tâche EST la décision : elle reste à vous, entière.",IF($S31=0,"La donnée essentielle n'existe pas : il n'y a rien à préparer.",IF($R31=0,"Négociation, arbitrage ou évaluation d'une personne : hors périmètre.","Faisabilité trop faible : au moins deux des trois conditions manquent."))),IF($K31="À compléter","Nommez ce qui reste à l'humain (colonne H). Sans frontière écrite, pas de verdict.",IF($K31="Plus tard","Environ "&amp;TEXT($I31,"0")&amp;" h par an : le gain ne justifie pas encore la mise en place.",IF($K31="Candidat après préparation",IF($S31&lt;=2,"Rassemblez d'abord la donnée : elle est éparpillée ou à reconstituer.","Précisez d'abord la frontière de décision."),"Douleur réelle, donnée disponible, frontière claire."))))))</f>
        <v/>
      </c>
      <c r="M31" s="22" t="n">
        <v>0.5</v>
      </c>
      <c r="N31" s="19">
        <f>IF($K31="","",IF(LEFT($K31,8)&lt;&gt;"Candidat","",ROUND($I31*$M31,1)))</f>
        <v/>
      </c>
      <c r="O31" s="21">
        <f>IF(OR($A31="",$K31="À écarter",$K31="Incomplet"),"",IFERROR(INDEX('Paramètres'!$Q$4:$Q$6,MATCH($G31,'Paramètres'!$P$4:$P$6,0)),""))</f>
        <v/>
      </c>
      <c r="R31">
        <f>IF($A31="","",IFERROR(INDEX('Paramètres'!$H$4:$H$7,MATCH($D31,'Paramètres'!$G$4:$G$7,0)),""))</f>
        <v/>
      </c>
      <c r="S31">
        <f>IF($A31="","",IFERROR(INDEX('Paramètres'!$K$4:$K$7,MATCH($E31,'Paramètres'!$J$4:$J$7,0)),""))</f>
        <v/>
      </c>
      <c r="T31">
        <f>IF($A31="","",IFERROR(INDEX('Paramètres'!$N$4:$N$6,MATCH($F31,'Paramètres'!$M$4:$M$6,0)),""))</f>
        <v/>
      </c>
      <c r="U31">
        <f>IF($N31="","",$N31+ROW()/100000)</f>
        <v/>
      </c>
    </row>
    <row r="32" ht="30" customHeight="1">
      <c r="A32" s="18" t="n"/>
      <c r="B32" s="18" t="n"/>
      <c r="C32" s="18" t="n"/>
      <c r="D32" s="18" t="n"/>
      <c r="E32" s="18" t="n"/>
      <c r="F32" s="18" t="n"/>
      <c r="G32" s="18" t="n"/>
      <c r="H32" s="18" t="n"/>
      <c r="I32" s="19">
        <f>IF($A32="","",IFERROR(ROUND(INDEX('Paramètres'!$B$4:$B$9,MATCH($B32,'Paramètres'!$A$4:$A$9,0))*INDEX('Paramètres'!$E$4:$E$9,MATCH($C32,'Paramètres'!$D$4:$D$9,0)),1),""))</f>
        <v/>
      </c>
      <c r="J32" s="19">
        <f>IF($A32="","",IF(OR($R32="",$S32="",$T32=""),"",$R32+$S32+$T32))</f>
        <v/>
      </c>
      <c r="K32" s="20">
        <f>IF($A32="","",IF(OR($I32="",$J32=""),"Incomplet",IF(OR(MIN($R32,$S32,$T32)=0,$J32&lt;=4),"À écarter",IF($H32="","À compléter",IF($I32&lt;6,"Plus tard",IF($J32&gt;=7,"Candidat immédiat","Candidat après préparation"))))))</f>
        <v/>
      </c>
      <c r="L32" s="21">
        <f>IF($K32="","",IF($K32="Incomplet","Renseignez les colonnes B à G.",IF($K32="À écarter",IF($T32=0,"La tâche EST la décision : elle reste à vous, entière.",IF($S32=0,"La donnée essentielle n'existe pas : il n'y a rien à préparer.",IF($R32=0,"Négociation, arbitrage ou évaluation d'une personne : hors périmètre.","Faisabilité trop faible : au moins deux des trois conditions manquent."))),IF($K32="À compléter","Nommez ce qui reste à l'humain (colonne H). Sans frontière écrite, pas de verdict.",IF($K32="Plus tard","Environ "&amp;TEXT($I32,"0")&amp;" h par an : le gain ne justifie pas encore la mise en place.",IF($K32="Candidat après préparation",IF($S32&lt;=2,"Rassemblez d'abord la donnée : elle est éparpillée ou à reconstituer.","Précisez d'abord la frontière de décision."),"Douleur réelle, donnée disponible, frontière claire."))))))</f>
        <v/>
      </c>
      <c r="M32" s="22" t="n">
        <v>0.5</v>
      </c>
      <c r="N32" s="19">
        <f>IF($K32="","",IF(LEFT($K32,8)&lt;&gt;"Candidat","",ROUND($I32*$M32,1)))</f>
        <v/>
      </c>
      <c r="O32" s="21">
        <f>IF(OR($A32="",$K32="À écarter",$K32="Incomplet"),"",IFERROR(INDEX('Paramètres'!$Q$4:$Q$6,MATCH($G32,'Paramètres'!$P$4:$P$6,0)),""))</f>
        <v/>
      </c>
      <c r="R32">
        <f>IF($A32="","",IFERROR(INDEX('Paramètres'!$H$4:$H$7,MATCH($D32,'Paramètres'!$G$4:$G$7,0)),""))</f>
        <v/>
      </c>
      <c r="S32">
        <f>IF($A32="","",IFERROR(INDEX('Paramètres'!$K$4:$K$7,MATCH($E32,'Paramètres'!$J$4:$J$7,0)),""))</f>
        <v/>
      </c>
      <c r="T32">
        <f>IF($A32="","",IFERROR(INDEX('Paramètres'!$N$4:$N$6,MATCH($F32,'Paramètres'!$M$4:$M$6,0)),""))</f>
        <v/>
      </c>
      <c r="U32">
        <f>IF($N32="","",$N32+ROW()/100000)</f>
        <v/>
      </c>
    </row>
    <row r="33" ht="30" customHeight="1">
      <c r="A33" s="18" t="n"/>
      <c r="B33" s="18" t="n"/>
      <c r="C33" s="18" t="n"/>
      <c r="D33" s="18" t="n"/>
      <c r="E33" s="18" t="n"/>
      <c r="F33" s="18" t="n"/>
      <c r="G33" s="18" t="n"/>
      <c r="H33" s="18" t="n"/>
      <c r="I33" s="19">
        <f>IF($A33="","",IFERROR(ROUND(INDEX('Paramètres'!$B$4:$B$9,MATCH($B33,'Paramètres'!$A$4:$A$9,0))*INDEX('Paramètres'!$E$4:$E$9,MATCH($C33,'Paramètres'!$D$4:$D$9,0)),1),""))</f>
        <v/>
      </c>
      <c r="J33" s="19">
        <f>IF($A33="","",IF(OR($R33="",$S33="",$T33=""),"",$R33+$S33+$T33))</f>
        <v/>
      </c>
      <c r="K33" s="20">
        <f>IF($A33="","",IF(OR($I33="",$J33=""),"Incomplet",IF(OR(MIN($R33,$S33,$T33)=0,$J33&lt;=4),"À écarter",IF($H33="","À compléter",IF($I33&lt;6,"Plus tard",IF($J33&gt;=7,"Candidat immédiat","Candidat après préparation"))))))</f>
        <v/>
      </c>
      <c r="L33" s="21">
        <f>IF($K33="","",IF($K33="Incomplet","Renseignez les colonnes B à G.",IF($K33="À écarter",IF($T33=0,"La tâche EST la décision : elle reste à vous, entière.",IF($S33=0,"La donnée essentielle n'existe pas : il n'y a rien à préparer.",IF($R33=0,"Négociation, arbitrage ou évaluation d'une personne : hors périmètre.","Faisabilité trop faible : au moins deux des trois conditions manquent."))),IF($K33="À compléter","Nommez ce qui reste à l'humain (colonne H). Sans frontière écrite, pas de verdict.",IF($K33="Plus tard","Environ "&amp;TEXT($I33,"0")&amp;" h par an : le gain ne justifie pas encore la mise en place.",IF($K33="Candidat après préparation",IF($S33&lt;=2,"Rassemblez d'abord la donnée : elle est éparpillée ou à reconstituer.","Précisez d'abord la frontière de décision."),"Douleur réelle, donnée disponible, frontière claire."))))))</f>
        <v/>
      </c>
      <c r="M33" s="22" t="n">
        <v>0.5</v>
      </c>
      <c r="N33" s="19">
        <f>IF($K33="","",IF(LEFT($K33,8)&lt;&gt;"Candidat","",ROUND($I33*$M33,1)))</f>
        <v/>
      </c>
      <c r="O33" s="21">
        <f>IF(OR($A33="",$K33="À écarter",$K33="Incomplet"),"",IFERROR(INDEX('Paramètres'!$Q$4:$Q$6,MATCH($G33,'Paramètres'!$P$4:$P$6,0)),""))</f>
        <v/>
      </c>
      <c r="R33">
        <f>IF($A33="","",IFERROR(INDEX('Paramètres'!$H$4:$H$7,MATCH($D33,'Paramètres'!$G$4:$G$7,0)),""))</f>
        <v/>
      </c>
      <c r="S33">
        <f>IF($A33="","",IFERROR(INDEX('Paramètres'!$K$4:$K$7,MATCH($E33,'Paramètres'!$J$4:$J$7,0)),""))</f>
        <v/>
      </c>
      <c r="T33">
        <f>IF($A33="","",IFERROR(INDEX('Paramètres'!$N$4:$N$6,MATCH($F33,'Paramètres'!$M$4:$M$6,0)),""))</f>
        <v/>
      </c>
      <c r="U33">
        <f>IF($N33="","",$N33+ROW()/100000)</f>
        <v/>
      </c>
    </row>
    <row r="34" ht="30" customHeight="1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9">
        <f>IF($A34="","",IFERROR(ROUND(INDEX('Paramètres'!$B$4:$B$9,MATCH($B34,'Paramètres'!$A$4:$A$9,0))*INDEX('Paramètres'!$E$4:$E$9,MATCH($C34,'Paramètres'!$D$4:$D$9,0)),1),""))</f>
        <v/>
      </c>
      <c r="J34" s="19">
        <f>IF($A34="","",IF(OR($R34="",$S34="",$T34=""),"",$R34+$S34+$T34))</f>
        <v/>
      </c>
      <c r="K34" s="20">
        <f>IF($A34="","",IF(OR($I34="",$J34=""),"Incomplet",IF(OR(MIN($R34,$S34,$T34)=0,$J34&lt;=4),"À écarter",IF($H34="","À compléter",IF($I34&lt;6,"Plus tard",IF($J34&gt;=7,"Candidat immédiat","Candidat après préparation"))))))</f>
        <v/>
      </c>
      <c r="L34" s="21">
        <f>IF($K34="","",IF($K34="Incomplet","Renseignez les colonnes B à G.",IF($K34="À écarter",IF($T34=0,"La tâche EST la décision : elle reste à vous, entière.",IF($S34=0,"La donnée essentielle n'existe pas : il n'y a rien à préparer.",IF($R34=0,"Négociation, arbitrage ou évaluation d'une personne : hors périmètre.","Faisabilité trop faible : au moins deux des trois conditions manquent."))),IF($K34="À compléter","Nommez ce qui reste à l'humain (colonne H). Sans frontière écrite, pas de verdict.",IF($K34="Plus tard","Environ "&amp;TEXT($I34,"0")&amp;" h par an : le gain ne justifie pas encore la mise en place.",IF($K34="Candidat après préparation",IF($S34&lt;=2,"Rassemblez d'abord la donnée : elle est éparpillée ou à reconstituer.","Précisez d'abord la frontière de décision."),"Douleur réelle, donnée disponible, frontière claire."))))))</f>
        <v/>
      </c>
      <c r="M34" s="22" t="n">
        <v>0.5</v>
      </c>
      <c r="N34" s="19">
        <f>IF($K34="","",IF(LEFT($K34,8)&lt;&gt;"Candidat","",ROUND($I34*$M34,1)))</f>
        <v/>
      </c>
      <c r="O34" s="21">
        <f>IF(OR($A34="",$K34="À écarter",$K34="Incomplet"),"",IFERROR(INDEX('Paramètres'!$Q$4:$Q$6,MATCH($G34,'Paramètres'!$P$4:$P$6,0)),""))</f>
        <v/>
      </c>
      <c r="R34">
        <f>IF($A34="","",IFERROR(INDEX('Paramètres'!$H$4:$H$7,MATCH($D34,'Paramètres'!$G$4:$G$7,0)),""))</f>
        <v/>
      </c>
      <c r="S34">
        <f>IF($A34="","",IFERROR(INDEX('Paramètres'!$K$4:$K$7,MATCH($E34,'Paramètres'!$J$4:$J$7,0)),""))</f>
        <v/>
      </c>
      <c r="T34">
        <f>IF($A34="","",IFERROR(INDEX('Paramètres'!$N$4:$N$6,MATCH($F34,'Paramètres'!$M$4:$M$6,0)),""))</f>
        <v/>
      </c>
      <c r="U34">
        <f>IF($N34="","",$N34+ROW()/100000)</f>
        <v/>
      </c>
    </row>
  </sheetData>
  <autoFilter ref="A4:O34"/>
  <mergeCells count="4">
    <mergeCell ref="A1:O1"/>
    <mergeCell ref="I3:O3"/>
    <mergeCell ref="A3:H3"/>
    <mergeCell ref="A2:O2"/>
  </mergeCells>
  <conditionalFormatting sqref="K5:K34">
    <cfRule type="cellIs" priority="1" operator="equal" dxfId="0">
      <formula>"Candidat immédiat"</formula>
    </cfRule>
    <cfRule type="cellIs" priority="2" operator="equal" dxfId="1">
      <formula>"Candidat après préparation"</formula>
    </cfRule>
    <cfRule type="cellIs" priority="3" operator="equal" dxfId="2">
      <formula>"Plus tard"</formula>
    </cfRule>
    <cfRule type="cellIs" priority="4" operator="equal" dxfId="3">
      <formula>"À écarter"</formula>
    </cfRule>
    <cfRule type="cellIs" priority="5" operator="equal" dxfId="4">
      <formula>"À compléter"</formula>
    </cfRule>
    <cfRule type="cellIs" priority="6" operator="equal" dxfId="5">
      <formula>"Incomplet"</formula>
    </cfRule>
  </conditionalFormatting>
  <conditionalFormatting sqref="H5:H34">
    <cfRule type="expression" priority="7" dxfId="6">
      <formula>AND($A5&lt;&gt;"",$H5="")</formula>
    </cfRule>
  </conditionalFormatting>
  <dataValidations count="7">
    <dataValidation sqref="B5:B34" showDropDown="0" showInputMessage="0" showErrorMessage="1" allowBlank="1" errorTitle="Réponse hors barème" error="Choisissez une valeur dans la liste." type="list">
      <formula1>'Paramètres'!$A$4:$A$9</formula1>
    </dataValidation>
    <dataValidation sqref="C5:C34" showDropDown="0" showInputMessage="0" showErrorMessage="1" allowBlank="1" errorTitle="Réponse hors barème" error="Choisissez une valeur dans la liste." type="list">
      <formula1>'Paramètres'!$D$4:$D$9</formula1>
    </dataValidation>
    <dataValidation sqref="D5:D34" showDropDown="0" showInputMessage="0" showErrorMessage="1" allowBlank="1" errorTitle="Réponse hors barème" error="Choisissez une valeur dans la liste." type="list">
      <formula1>'Paramètres'!$G$4:$G$7</formula1>
    </dataValidation>
    <dataValidation sqref="E5:E34" showDropDown="0" showInputMessage="0" showErrorMessage="1" allowBlank="1" errorTitle="Réponse hors barème" error="Choisissez une valeur dans la liste." type="list">
      <formula1>'Paramètres'!$J$4:$J$7</formula1>
    </dataValidation>
    <dataValidation sqref="F5:F34" showDropDown="0" showInputMessage="0" showErrorMessage="1" allowBlank="1" errorTitle="Réponse hors barème" error="Choisissez une valeur dans la liste." type="list">
      <formula1>'Paramètres'!$M$4:$M$6</formula1>
    </dataValidation>
    <dataValidation sqref="G5:G34" showDropDown="0" showInputMessage="0" showErrorMessage="1" allowBlank="1" errorTitle="Réponse hors barème" error="Choisissez une valeur dans la liste." type="list">
      <formula1>'Paramètres'!$P$4:$P$6</formula1>
    </dataValidation>
    <dataValidation sqref="M5:M34" showDropDown="0" showInputMessage="0" showErrorMessage="1" allowBlank="1" errorTitle="Valeur impossible" error="Une part se situe entre 0 % et 100 %." type="decimal" operator="between">
      <formula1>0</formula1>
      <formula2>1</formula2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4" customWidth="1" min="3" max="3"/>
    <col width="30" customWidth="1" min="4" max="4"/>
    <col width="14" customWidth="1" min="5" max="5"/>
    <col width="14" customWidth="1" min="6" max="6"/>
  </cols>
  <sheetData>
    <row r="1" ht="34" customHeight="1">
      <c r="A1" s="1" t="inlineStr">
        <is>
          <t>Synthèse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Ce que votre grille dit, une fois remplie.</t>
        </is>
      </c>
      <c r="B2" s="4" t="n"/>
      <c r="C2" s="4" t="n"/>
      <c r="D2" s="4" t="n"/>
      <c r="E2" s="4" t="n"/>
      <c r="F2" s="4" t="n"/>
    </row>
    <row r="4">
      <c r="B4" s="5" t="inlineStr">
        <is>
          <t>Le compte</t>
        </is>
      </c>
    </row>
    <row r="5">
      <c r="B5" s="23" t="inlineStr">
        <is>
          <t>Tâches renseignées</t>
        </is>
      </c>
      <c r="C5" s="20">
        <f>COUNTA('Ma grille'!$A$5:$A$34)</f>
        <v/>
      </c>
    </row>
    <row r="6">
      <c r="B6" s="23" t="inlineStr">
        <is>
          <t>Candidats immédiats</t>
        </is>
      </c>
      <c r="C6" s="20">
        <f>COUNTIF('Ma grille'!$K$5:$K$34,"Candidat immédiat")</f>
        <v/>
      </c>
    </row>
    <row r="7">
      <c r="B7" s="23" t="inlineStr">
        <is>
          <t>Candidats après préparation</t>
        </is>
      </c>
      <c r="C7" s="20">
        <f>COUNTIF('Ma grille'!$K$5:$K$34,"Candidat après préparation")</f>
        <v/>
      </c>
    </row>
    <row r="8">
      <c r="B8" s="23" t="inlineStr">
        <is>
          <t>Plus tard</t>
        </is>
      </c>
      <c r="C8" s="20">
        <f>COUNTIF('Ma grille'!$K$5:$K$34,"Plus tard")</f>
        <v/>
      </c>
    </row>
    <row r="9">
      <c r="B9" s="23" t="inlineStr">
        <is>
          <t>À écarter</t>
        </is>
      </c>
      <c r="C9" s="20">
        <f>COUNTIF('Ma grille'!$K$5:$K$34,"À écarter")</f>
        <v/>
      </c>
    </row>
    <row r="10">
      <c r="B10" s="23" t="inlineStr">
        <is>
          <t>À compléter — frontière non écrite</t>
        </is>
      </c>
      <c r="C10" s="20">
        <f>COUNTIF('Ma grille'!$K$5:$K$34,"À compléter")</f>
        <v/>
      </c>
    </row>
    <row r="12">
      <c r="B12" s="5" t="inlineStr">
        <is>
          <t>Le temps en jeu</t>
        </is>
      </c>
    </row>
    <row r="13">
      <c r="B13" s="23" t="inlineStr">
        <is>
          <t>Heures par an que ces candidats pourraient vous rendre</t>
        </is>
      </c>
      <c r="C13" s="24">
        <f>ROUND(SUMIF('Ma grille'!$K$5:$K$34,"Candidat immédiat",'Ma grille'!$N$5:$N$34)+SUMIF('Ma grille'!$K$5:$K$34,"Candidat après préparation",'Ma grille'!$N$5:$N$34),1)</f>
        <v/>
      </c>
    </row>
    <row r="14">
      <c r="B14" s="23" t="inlineStr">
        <is>
          <t>… soit, en journées de 7 heures</t>
        </is>
      </c>
      <c r="C14" s="24">
        <f>ROUND(C13 / 7, 1)</f>
        <v/>
      </c>
    </row>
    <row r="15">
      <c r="B15" s="25" t="inlineStr">
        <is>
          <t>Ce total est le vôtre : il découle de vos réponses et de la part absorbable que vous avez fixée. Nous ne le fournissons pas.</t>
        </is>
      </c>
    </row>
    <row r="17">
      <c r="B17" s="5" t="inlineStr">
        <is>
          <t>Vos cinq premiers candidats</t>
        </is>
      </c>
    </row>
    <row r="18">
      <c r="B18" s="16" t="inlineStr">
        <is>
          <t>Rang</t>
        </is>
      </c>
      <c r="C18" s="16" t="inlineStr">
        <is>
          <t>La tâche</t>
        </is>
      </c>
      <c r="D18" s="16" t="inlineStr">
        <is>
          <t>Heures récupérables / an</t>
        </is>
      </c>
    </row>
    <row r="19">
      <c r="B19" s="26" t="n">
        <v>1</v>
      </c>
      <c r="C19" s="21">
        <f>IFERROR(INDEX('Ma grille'!$A$5:$A$34,MATCH(LARGE('Ma grille'!$U$5:$U$34,1),'Ma grille'!$U$5:$U$34,0)),"—")</f>
        <v/>
      </c>
      <c r="D19" s="20">
        <f>IFERROR(INDEX('Ma grille'!$N$5:$N$34,MATCH(LARGE('Ma grille'!$U$5:$U$34,1),'Ma grille'!$U$5:$U$34,0)),"—")</f>
        <v/>
      </c>
    </row>
    <row r="20">
      <c r="B20" s="26" t="n">
        <v>2</v>
      </c>
      <c r="C20" s="21">
        <f>IFERROR(INDEX('Ma grille'!$A$5:$A$34,MATCH(LARGE('Ma grille'!$U$5:$U$34,2),'Ma grille'!$U$5:$U$34,0)),"—")</f>
        <v/>
      </c>
      <c r="D20" s="20">
        <f>IFERROR(INDEX('Ma grille'!$N$5:$N$34,MATCH(LARGE('Ma grille'!$U$5:$U$34,2),'Ma grille'!$U$5:$U$34,0)),"—")</f>
        <v/>
      </c>
    </row>
    <row r="21">
      <c r="B21" s="26" t="n">
        <v>3</v>
      </c>
      <c r="C21" s="21">
        <f>IFERROR(INDEX('Ma grille'!$A$5:$A$34,MATCH(LARGE('Ma grille'!$U$5:$U$34,3),'Ma grille'!$U$5:$U$34,0)),"—")</f>
        <v/>
      </c>
      <c r="D21" s="20">
        <f>IFERROR(INDEX('Ma grille'!$N$5:$N$34,MATCH(LARGE('Ma grille'!$U$5:$U$34,3),'Ma grille'!$U$5:$U$34,0)),"—")</f>
        <v/>
      </c>
    </row>
    <row r="22">
      <c r="B22" s="26" t="n">
        <v>4</v>
      </c>
      <c r="C22" s="21">
        <f>IFERROR(INDEX('Ma grille'!$A$5:$A$34,MATCH(LARGE('Ma grille'!$U$5:$U$34,4),'Ma grille'!$U$5:$U$34,0)),"—")</f>
        <v/>
      </c>
      <c r="D22" s="20">
        <f>IFERROR(INDEX('Ma grille'!$N$5:$N$34,MATCH(LARGE('Ma grille'!$U$5:$U$34,4),'Ma grille'!$U$5:$U$34,0)),"—")</f>
        <v/>
      </c>
    </row>
    <row r="23">
      <c r="B23" s="26" t="n">
        <v>5</v>
      </c>
      <c r="C23" s="21">
        <f>IFERROR(INDEX('Ma grille'!$A$5:$A$34,MATCH(LARGE('Ma grille'!$U$5:$U$34,5),'Ma grille'!$U$5:$U$34,0)),"—")</f>
        <v/>
      </c>
      <c r="D23" s="20">
        <f>IFERROR(INDEX('Ma grille'!$N$5:$N$34,MATCH(LARGE('Ma grille'!$U$5:$U$34,5),'Ma grille'!$U$5:$U$34,0)),"—")</f>
        <v/>
      </c>
    </row>
    <row r="25">
      <c r="B25" s="10" t="inlineStr">
        <is>
          <t>L'agent prépare, vous décidez.</t>
        </is>
      </c>
    </row>
  </sheetData>
  <mergeCells count="3">
    <mergeCell ref="B15:D15"/>
    <mergeCell ref="A2:F2"/>
    <mergeCell ref="A1:F1"/>
  </mergeCells>
  <pageMargins left="0.75" right="0.75" top="1" bottom="1" header="0.5" footer="0.5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U3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22" customWidth="1" min="2" max="2"/>
    <col width="16" customWidth="1" min="3" max="3"/>
    <col width="26" customWidth="1" min="4" max="4"/>
    <col width="24" customWidth="1" min="5" max="5"/>
    <col width="26" customWidth="1" min="6" max="6"/>
    <col width="24" customWidth="1" min="7" max="7"/>
    <col width="30" customWidth="1" min="8" max="8"/>
    <col width="10" customWidth="1" min="9" max="9"/>
    <col width="11" customWidth="1" min="10" max="10"/>
    <col width="22" customWidth="1" min="11" max="11"/>
    <col width="42" customWidth="1" min="12" max="12"/>
    <col width="13" customWidth="1" min="13" max="13"/>
    <col width="17" customWidth="1" min="14" max="14"/>
    <col width="24" customWidth="1" min="15" max="15"/>
    <col hidden="1" width="13" customWidth="1" min="18" max="18"/>
    <col hidden="1" width="13" customWidth="1" min="19" max="19"/>
    <col hidden="1" width="13" customWidth="1" min="20" max="20"/>
    <col hidden="1" width="13" customWidth="1" min="21" max="21"/>
  </cols>
  <sheetData>
    <row r="1" ht="34" customHeight="1">
      <c r="A1" s="1" t="inlineStr">
        <is>
          <t>Exemple — Helios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20" customHeight="1">
      <c r="A2" s="3" t="inlineStr">
        <is>
          <t>Projet fictif : refonte du portail client d'une banque de détail, cycle en V, revue de jalon le 30/06. La même grille, remplie.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</row>
    <row r="3" ht="30" customHeight="1">
      <c r="A3" s="12">
        <f>IF(COUNTA(A5:A34)=0,"Écrivez une première tâche ci-dessous : le verdict s'affiche aussitôt.",TEXT(ROUND(SUM(N5:N34),1),"0.0")&amp;" heures récupérables par an"&amp;"   ·   "&amp;TEXT(ROUND(SUM(N5:N34)/7,1),"0.0")&amp;" journées de 7 h"&amp;"   ·   "&amp;COUNTIF(K5:K34,"Candidat immédiat")&amp;" candidat(s) immédiat(s)")</f>
        <v/>
      </c>
      <c r="B3" s="13" t="n"/>
      <c r="C3" s="13" t="n"/>
      <c r="D3" s="13" t="n"/>
      <c r="E3" s="13" t="n"/>
      <c r="F3" s="13" t="n"/>
      <c r="G3" s="13" t="n"/>
      <c r="H3" s="13" t="n"/>
      <c r="I3" s="14" t="inlineStr">
        <is>
          <t>Colonnes crème : vous remplissez.    Colonnes pâles : le classeur calcule — n'y écrivez pas.</t>
        </is>
      </c>
      <c r="J3" s="13" t="n"/>
      <c r="K3" s="13" t="n"/>
      <c r="L3" s="13" t="n"/>
      <c r="M3" s="13" t="n"/>
      <c r="N3" s="13" t="n"/>
      <c r="O3" s="13" t="n"/>
    </row>
    <row r="4" ht="38" customHeight="1">
      <c r="A4" s="15" t="inlineStr">
        <is>
          <t>La tâche</t>
        </is>
      </c>
      <c r="B4" s="15" t="inlineStr">
        <is>
          <t>Elle revient…</t>
        </is>
      </c>
      <c r="C4" s="15" t="inlineStr">
        <is>
          <t>Elle me prend…</t>
        </is>
      </c>
      <c r="D4" s="15" t="inlineStr">
        <is>
          <t>Elle est faite de…</t>
        </is>
      </c>
      <c r="E4" s="15" t="inlineStr">
        <is>
          <t>La donnée essentielle est…</t>
        </is>
      </c>
      <c r="F4" s="15" t="inlineStr">
        <is>
          <t>Ce qui reste à l'humain est…</t>
        </is>
      </c>
      <c r="G4" s="15" t="inlineStr">
        <is>
          <t>Une erreur non vue coûterait…</t>
        </is>
      </c>
      <c r="H4" s="15" t="inlineStr">
        <is>
          <t>Ce qui reste humain (obligatoire)</t>
        </is>
      </c>
      <c r="I4" s="16" t="inlineStr">
        <is>
          <t>Heures / an</t>
        </is>
      </c>
      <c r="J4" s="16" t="inlineStr">
        <is>
          <t>Faisabilité / 9</t>
        </is>
      </c>
      <c r="K4" s="16" t="inlineStr">
        <is>
          <t>Verdict</t>
        </is>
      </c>
      <c r="L4" s="16" t="inlineStr">
        <is>
          <t>Pourquoi</t>
        </is>
      </c>
      <c r="M4" s="15" t="inlineStr">
        <is>
          <t>Part absorbable</t>
        </is>
      </c>
      <c r="N4" s="17" t="inlineStr">
        <is>
          <t>Heures récupérables / an</t>
        </is>
      </c>
      <c r="O4" s="16" t="inlineStr">
        <is>
          <t>Relecture requise</t>
        </is>
      </c>
    </row>
    <row r="5" ht="30" customHeight="1">
      <c r="A5" s="18" t="inlineStr">
        <is>
          <t>Préparer le point de statut hebdomadaire avant le comité</t>
        </is>
      </c>
      <c r="B5" s="18" t="inlineStr">
        <is>
          <t>Chaque semaine</t>
        </is>
      </c>
      <c r="C5" s="18" t="inlineStr">
        <is>
          <t>2 heures</t>
        </is>
      </c>
      <c r="D5" s="18" t="inlineStr">
        <is>
          <t>Lire, recouper, rédiger de l'information écrite</t>
        </is>
      </c>
      <c r="E5" s="18" t="inlineStr">
        <is>
          <t>Oui, mais éparpillée en plusieurs endroits</t>
        </is>
      </c>
      <c r="F5" s="18" t="inlineStr">
        <is>
          <t>Je peux nommer en une phrase ce qui reste à l'humain</t>
        </is>
      </c>
      <c r="G5" s="18" t="inlineStr">
        <is>
          <t>Moyen — un pair doit revoir</t>
        </is>
      </c>
      <c r="H5" s="18" t="inlineStr">
        <is>
          <t>Le go / no-go du jalon du 30/06</t>
        </is>
      </c>
      <c r="I5" s="19">
        <f>IF($A5="","",IFERROR(ROUND(INDEX('Paramètres'!$B$4:$B$9,MATCH($B5,'Paramètres'!$A$4:$A$9,0))*INDEX('Paramètres'!$E$4:$E$9,MATCH($C5,'Paramètres'!$D$4:$D$9,0)),1),""))</f>
        <v/>
      </c>
      <c r="J5" s="19">
        <f>IF($A5="","",IF(OR($R5="",$S5="",$T5=""),"",$R5+$S5+$T5))</f>
        <v/>
      </c>
      <c r="K5" s="20">
        <f>IF($A5="","",IF(OR($I5="",$J5=""),"Incomplet",IF(OR(MIN($R5,$S5,$T5)=0,$J5&lt;=4),"À écarter",IF($H5="","À compléter",IF($I5&lt;6,"Plus tard",IF($J5&gt;=7,"Candidat immédiat","Candidat après préparation"))))))</f>
        <v/>
      </c>
      <c r="L5" s="21">
        <f>IF($K5="","",IF($K5="Incomplet","Renseignez les colonnes B à G.",IF($K5="À écarter",IF($T5=0,"La tâche EST la décision : elle reste à vous, entière.",IF($S5=0,"La donnée essentielle n'existe pas : il n'y a rien à préparer.",IF($R5=0,"Négociation, arbitrage ou évaluation d'une personne : hors périmètre.","Faisabilité trop faible : au moins deux des trois conditions manquent."))),IF($K5="À compléter","Nommez ce qui reste à l'humain (colonne H). Sans frontière écrite, pas de verdict.",IF($K5="Plus tard","Environ "&amp;TEXT($I5,"0")&amp;" h par an : le gain ne justifie pas encore la mise en place.",IF($K5="Candidat après préparation",IF($S5&lt;=2,"Rassemblez d'abord la donnée : elle est éparpillée ou à reconstituer.","Précisez d'abord la frontière de décision."),"Douleur réelle, donnée disponible, frontière claire."))))))</f>
        <v/>
      </c>
      <c r="M5" s="22" t="n">
        <v>0.5</v>
      </c>
      <c r="N5" s="19">
        <f>IF($K5="","",IF(LEFT($K5,8)&lt;&gt;"Candidat","",ROUND($I5*$M5,1)))</f>
        <v/>
      </c>
      <c r="O5" s="21">
        <f>IF(OR($A5="",$K5="À écarter",$K5="Incomplet"),"",IFERROR(INDEX('Paramètres'!$Q$4:$Q$6,MATCH($G5,'Paramètres'!$P$4:$P$6,0)),""))</f>
        <v/>
      </c>
      <c r="R5">
        <f>IF($A5="","",IFERROR(INDEX('Paramètres'!$H$4:$H$7,MATCH($D5,'Paramètres'!$G$4:$G$7,0)),""))</f>
        <v/>
      </c>
      <c r="S5">
        <f>IF($A5="","",IFERROR(INDEX('Paramètres'!$K$4:$K$7,MATCH($E5,'Paramètres'!$J$4:$J$7,0)),""))</f>
        <v/>
      </c>
      <c r="T5">
        <f>IF($A5="","",IFERROR(INDEX('Paramètres'!$N$4:$N$6,MATCH($F5,'Paramètres'!$M$4:$M$6,0)),""))</f>
        <v/>
      </c>
      <c r="U5">
        <f>IF($N5="","",$N5+ROW()/100000)</f>
        <v/>
      </c>
    </row>
    <row r="6" ht="30" customHeight="1">
      <c r="A6" s="18" t="inlineStr">
        <is>
          <t>Composer le dossier de revue de jalon</t>
        </is>
      </c>
      <c r="B6" s="18" t="inlineStr">
        <is>
          <t>À chaque jalon (environ trimestriel)</t>
        </is>
      </c>
      <c r="C6" s="18" t="inlineStr">
        <is>
          <t>Une journée</t>
        </is>
      </c>
      <c r="D6" s="18" t="inlineStr">
        <is>
          <t>Lire, recouper, rédiger de l'information écrite</t>
        </is>
      </c>
      <c r="E6" s="18" t="inlineStr">
        <is>
          <t>Oui, dans un fichier ou un outil</t>
        </is>
      </c>
      <c r="F6" s="18" t="inlineStr">
        <is>
          <t>Je peux nommer en une phrase ce qui reste à l'humain</t>
        </is>
      </c>
      <c r="G6" s="18" t="inlineStr">
        <is>
          <t>Élevé — cela engage l'entreprise</t>
        </is>
      </c>
      <c r="H6" s="18" t="inlineStr">
        <is>
          <t>L'arbitrage en comité</t>
        </is>
      </c>
      <c r="I6" s="19">
        <f>IF($A6="","",IFERROR(ROUND(INDEX('Paramètres'!$B$4:$B$9,MATCH($B6,'Paramètres'!$A$4:$A$9,0))*INDEX('Paramètres'!$E$4:$E$9,MATCH($C6,'Paramètres'!$D$4:$D$9,0)),1),""))</f>
        <v/>
      </c>
      <c r="J6" s="19">
        <f>IF($A6="","",IF(OR($R6="",$S6="",$T6=""),"",$R6+$S6+$T6))</f>
        <v/>
      </c>
      <c r="K6" s="20">
        <f>IF($A6="","",IF(OR($I6="",$J6=""),"Incomplet",IF(OR(MIN($R6,$S6,$T6)=0,$J6&lt;=4),"À écarter",IF($H6="","À compléter",IF($I6&lt;6,"Plus tard",IF($J6&gt;=7,"Candidat immédiat","Candidat après préparation"))))))</f>
        <v/>
      </c>
      <c r="L6" s="21">
        <f>IF($K6="","",IF($K6="Incomplet","Renseignez les colonnes B à G.",IF($K6="À écarter",IF($T6=0,"La tâche EST la décision : elle reste à vous, entière.",IF($S6=0,"La donnée essentielle n'existe pas : il n'y a rien à préparer.",IF($R6=0,"Négociation, arbitrage ou évaluation d'une personne : hors périmètre.","Faisabilité trop faible : au moins deux des trois conditions manquent."))),IF($K6="À compléter","Nommez ce qui reste à l'humain (colonne H). Sans frontière écrite, pas de verdict.",IF($K6="Plus tard","Environ "&amp;TEXT($I6,"0")&amp;" h par an : le gain ne justifie pas encore la mise en place.",IF($K6="Candidat après préparation",IF($S6&lt;=2,"Rassemblez d'abord la donnée : elle est éparpillée ou à reconstituer.","Précisez d'abord la frontière de décision."),"Douleur réelle, donnée disponible, frontière claire."))))))</f>
        <v/>
      </c>
      <c r="M6" s="22" t="n">
        <v>0.5</v>
      </c>
      <c r="N6" s="19">
        <f>IF($K6="","",IF(LEFT($K6,8)&lt;&gt;"Candidat","",ROUND($I6*$M6,1)))</f>
        <v/>
      </c>
      <c r="O6" s="21">
        <f>IF(OR($A6="",$K6="À écarter",$K6="Incomplet"),"",IFERROR(INDEX('Paramètres'!$Q$4:$Q$6,MATCH($G6,'Paramètres'!$P$4:$P$6,0)),""))</f>
        <v/>
      </c>
      <c r="R6">
        <f>IF($A6="","",IFERROR(INDEX('Paramètres'!$H$4:$H$7,MATCH($D6,'Paramètres'!$G$4:$G$7,0)),""))</f>
        <v/>
      </c>
      <c r="S6">
        <f>IF($A6="","",IFERROR(INDEX('Paramètres'!$K$4:$K$7,MATCH($E6,'Paramètres'!$J$4:$J$7,0)),""))</f>
        <v/>
      </c>
      <c r="T6">
        <f>IF($A6="","",IFERROR(INDEX('Paramètres'!$N$4:$N$6,MATCH($F6,'Paramètres'!$M$4:$M$6,0)),""))</f>
        <v/>
      </c>
      <c r="U6">
        <f>IF($N6="","",$N6+ROW()/100000)</f>
        <v/>
      </c>
    </row>
    <row r="7" ht="30" customHeight="1">
      <c r="A7" s="18" t="inlineStr">
        <is>
          <t>Recouper le planning et repérer les conflits de dépendances</t>
        </is>
      </c>
      <c r="B7" s="18" t="inlineStr">
        <is>
          <t>Chaque mois</t>
        </is>
      </c>
      <c r="C7" s="18" t="inlineStr">
        <is>
          <t>Une demi-journée</t>
        </is>
      </c>
      <c r="D7" s="18" t="inlineStr">
        <is>
          <t>Calculer à partir de chiffres qui existent déjà</t>
        </is>
      </c>
      <c r="E7" s="18" t="inlineStr">
        <is>
          <t>Oui, mais éparpillée en plusieurs endroits</t>
        </is>
      </c>
      <c r="F7" s="18" t="inlineStr">
        <is>
          <t>Je peux nommer en une phrase ce qui reste à l'humain</t>
        </is>
      </c>
      <c r="G7" s="18" t="inlineStr">
        <is>
          <t>Moyen — un pair doit revoir</t>
        </is>
      </c>
      <c r="H7" s="18" t="inlineStr">
        <is>
          <t>L'arbitrage de priorité entre les lots</t>
        </is>
      </c>
      <c r="I7" s="19">
        <f>IF($A7="","",IFERROR(ROUND(INDEX('Paramètres'!$B$4:$B$9,MATCH($B7,'Paramètres'!$A$4:$A$9,0))*INDEX('Paramètres'!$E$4:$E$9,MATCH($C7,'Paramètres'!$D$4:$D$9,0)),1),""))</f>
        <v/>
      </c>
      <c r="J7" s="19">
        <f>IF($A7="","",IF(OR($R7="",$S7="",$T7=""),"",$R7+$S7+$T7))</f>
        <v/>
      </c>
      <c r="K7" s="20">
        <f>IF($A7="","",IF(OR($I7="",$J7=""),"Incomplet",IF(OR(MIN($R7,$S7,$T7)=0,$J7&lt;=4),"À écarter",IF($H7="","À compléter",IF($I7&lt;6,"Plus tard",IF($J7&gt;=7,"Candidat immédiat","Candidat après préparation"))))))</f>
        <v/>
      </c>
      <c r="L7" s="21">
        <f>IF($K7="","",IF($K7="Incomplet","Renseignez les colonnes B à G.",IF($K7="À écarter",IF($T7=0,"La tâche EST la décision : elle reste à vous, entière.",IF($S7=0,"La donnée essentielle n'existe pas : il n'y a rien à préparer.",IF($R7=0,"Négociation, arbitrage ou évaluation d'une personne : hors périmètre.","Faisabilité trop faible : au moins deux des trois conditions manquent."))),IF($K7="À compléter","Nommez ce qui reste à l'humain (colonne H). Sans frontière écrite, pas de verdict.",IF($K7="Plus tard","Environ "&amp;TEXT($I7,"0")&amp;" h par an : le gain ne justifie pas encore la mise en place.",IF($K7="Candidat après préparation",IF($S7&lt;=2,"Rassemblez d'abord la donnée : elle est éparpillée ou à reconstituer.","Précisez d'abord la frontière de décision."),"Douleur réelle, donnée disponible, frontière claire."))))))</f>
        <v/>
      </c>
      <c r="M7" s="22" t="n">
        <v>0.5</v>
      </c>
      <c r="N7" s="19">
        <f>IF($K7="","",IF(LEFT($K7,8)&lt;&gt;"Candidat","",ROUND($I7*$M7,1)))</f>
        <v/>
      </c>
      <c r="O7" s="21">
        <f>IF(OR($A7="",$K7="À écarter",$K7="Incomplet"),"",IFERROR(INDEX('Paramètres'!$Q$4:$Q$6,MATCH($G7,'Paramètres'!$P$4:$P$6,0)),""))</f>
        <v/>
      </c>
      <c r="R7">
        <f>IF($A7="","",IFERROR(INDEX('Paramètres'!$H$4:$H$7,MATCH($D7,'Paramètres'!$G$4:$G$7,0)),""))</f>
        <v/>
      </c>
      <c r="S7">
        <f>IF($A7="","",IFERROR(INDEX('Paramètres'!$K$4:$K$7,MATCH($E7,'Paramètres'!$J$4:$J$7,0)),""))</f>
        <v/>
      </c>
      <c r="T7">
        <f>IF($A7="","",IFERROR(INDEX('Paramètres'!$N$4:$N$6,MATCH($F7,'Paramètres'!$M$4:$M$6,0)),""))</f>
        <v/>
      </c>
      <c r="U7">
        <f>IF($N7="","",$N7+ROW()/100000)</f>
        <v/>
      </c>
    </row>
    <row r="8" ht="30" customHeight="1">
      <c r="A8" s="18" t="inlineStr">
        <is>
          <t>Contrôler la complétude des spécifications avant développement</t>
        </is>
      </c>
      <c r="B8" s="18" t="inlineStr">
        <is>
          <t>Chaque mois</t>
        </is>
      </c>
      <c r="C8" s="18" t="inlineStr">
        <is>
          <t>2 heures</t>
        </is>
      </c>
      <c r="D8" s="18" t="inlineStr">
        <is>
          <t>Lire, recouper, rédiger de l'information écrite</t>
        </is>
      </c>
      <c r="E8" s="18" t="inlineStr">
        <is>
          <t>Oui, dans un fichier ou un outil</t>
        </is>
      </c>
      <c r="F8" s="18" t="inlineStr">
        <is>
          <t>Je peux nommer en une phrase ce qui reste à l'humain</t>
        </is>
      </c>
      <c r="G8" s="18" t="inlineStr">
        <is>
          <t>Moyen — un pair doit revoir</t>
        </is>
      </c>
      <c r="H8" s="18" t="inlineStr">
        <is>
          <t>La validation fonctionnelle</t>
        </is>
      </c>
      <c r="I8" s="19">
        <f>IF($A8="","",IFERROR(ROUND(INDEX('Paramètres'!$B$4:$B$9,MATCH($B8,'Paramètres'!$A$4:$A$9,0))*INDEX('Paramètres'!$E$4:$E$9,MATCH($C8,'Paramètres'!$D$4:$D$9,0)),1),""))</f>
        <v/>
      </c>
      <c r="J8" s="19">
        <f>IF($A8="","",IF(OR($R8="",$S8="",$T8=""),"",$R8+$S8+$T8))</f>
        <v/>
      </c>
      <c r="K8" s="20">
        <f>IF($A8="","",IF(OR($I8="",$J8=""),"Incomplet",IF(OR(MIN($R8,$S8,$T8)=0,$J8&lt;=4),"À écarter",IF($H8="","À compléter",IF($I8&lt;6,"Plus tard",IF($J8&gt;=7,"Candidat immédiat","Candidat après préparation"))))))</f>
        <v/>
      </c>
      <c r="L8" s="21">
        <f>IF($K8="","",IF($K8="Incomplet","Renseignez les colonnes B à G.",IF($K8="À écarter",IF($T8=0,"La tâche EST la décision : elle reste à vous, entière.",IF($S8=0,"La donnée essentielle n'existe pas : il n'y a rien à préparer.",IF($R8=0,"Négociation, arbitrage ou évaluation d'une personne : hors périmètre.","Faisabilité trop faible : au moins deux des trois conditions manquent."))),IF($K8="À compléter","Nommez ce qui reste à l'humain (colonne H). Sans frontière écrite, pas de verdict.",IF($K8="Plus tard","Environ "&amp;TEXT($I8,"0")&amp;" h par an : le gain ne justifie pas encore la mise en place.",IF($K8="Candidat après préparation",IF($S8&lt;=2,"Rassemblez d'abord la donnée : elle est éparpillée ou à reconstituer.","Précisez d'abord la frontière de décision."),"Douleur réelle, donnée disponible, frontière claire."))))))</f>
        <v/>
      </c>
      <c r="M8" s="22" t="n">
        <v>0.5</v>
      </c>
      <c r="N8" s="19">
        <f>IF($K8="","",IF(LEFT($K8,8)&lt;&gt;"Candidat","",ROUND($I8*$M8,1)))</f>
        <v/>
      </c>
      <c r="O8" s="21">
        <f>IF(OR($A8="",$K8="À écarter",$K8="Incomplet"),"",IFERROR(INDEX('Paramètres'!$Q$4:$Q$6,MATCH($G8,'Paramètres'!$P$4:$P$6,0)),""))</f>
        <v/>
      </c>
      <c r="R8">
        <f>IF($A8="","",IFERROR(INDEX('Paramètres'!$H$4:$H$7,MATCH($D8,'Paramètres'!$G$4:$G$7,0)),""))</f>
        <v/>
      </c>
      <c r="S8">
        <f>IF($A8="","",IFERROR(INDEX('Paramètres'!$K$4:$K$7,MATCH($E8,'Paramètres'!$J$4:$J$7,0)),""))</f>
        <v/>
      </c>
      <c r="T8">
        <f>IF($A8="","",IFERROR(INDEX('Paramètres'!$N$4:$N$6,MATCH($F8,'Paramètres'!$M$4:$M$6,0)),""))</f>
        <v/>
      </c>
      <c r="U8">
        <f>IF($N8="","",$N8+ROW()/100000)</f>
        <v/>
      </c>
    </row>
    <row r="9" ht="30" customHeight="1">
      <c r="A9" s="18" t="inlineStr">
        <is>
          <t>Rédiger le compte rendu du comité de pilotage</t>
        </is>
      </c>
      <c r="B9" s="18" t="inlineStr">
        <is>
          <t>Chaque mois</t>
        </is>
      </c>
      <c r="C9" s="18" t="inlineStr">
        <is>
          <t>1 heure</t>
        </is>
      </c>
      <c r="D9" s="18" t="inlineStr">
        <is>
          <t>Lire, recouper, rédiger de l'information écrite</t>
        </is>
      </c>
      <c r="E9" s="18" t="inlineStr">
        <is>
          <t>Oui, dans un fichier ou un outil</t>
        </is>
      </c>
      <c r="F9" s="18" t="inlineStr">
        <is>
          <t>Je peux nommer en une phrase ce qui reste à l'humain</t>
        </is>
      </c>
      <c r="G9" s="18" t="inlineStr">
        <is>
          <t>Faible — je m'en aperçois en relisant</t>
        </is>
      </c>
      <c r="H9" s="18" t="inlineStr">
        <is>
          <t>La validation du relevé de décisions</t>
        </is>
      </c>
      <c r="I9" s="19">
        <f>IF($A9="","",IFERROR(ROUND(INDEX('Paramètres'!$B$4:$B$9,MATCH($B9,'Paramètres'!$A$4:$A$9,0))*INDEX('Paramètres'!$E$4:$E$9,MATCH($C9,'Paramètres'!$D$4:$D$9,0)),1),""))</f>
        <v/>
      </c>
      <c r="J9" s="19">
        <f>IF($A9="","",IF(OR($R9="",$S9="",$T9=""),"",$R9+$S9+$T9))</f>
        <v/>
      </c>
      <c r="K9" s="20">
        <f>IF($A9="","",IF(OR($I9="",$J9=""),"Incomplet",IF(OR(MIN($R9,$S9,$T9)=0,$J9&lt;=4),"À écarter",IF($H9="","À compléter",IF($I9&lt;6,"Plus tard",IF($J9&gt;=7,"Candidat immédiat","Candidat après préparation"))))))</f>
        <v/>
      </c>
      <c r="L9" s="21">
        <f>IF($K9="","",IF($K9="Incomplet","Renseignez les colonnes B à G.",IF($K9="À écarter",IF($T9=0,"La tâche EST la décision : elle reste à vous, entière.",IF($S9=0,"La donnée essentielle n'existe pas : il n'y a rien à préparer.",IF($R9=0,"Négociation, arbitrage ou évaluation d'une personne : hors périmètre.","Faisabilité trop faible : au moins deux des trois conditions manquent."))),IF($K9="À compléter","Nommez ce qui reste à l'humain (colonne H). Sans frontière écrite, pas de verdict.",IF($K9="Plus tard","Environ "&amp;TEXT($I9,"0")&amp;" h par an : le gain ne justifie pas encore la mise en place.",IF($K9="Candidat après préparation",IF($S9&lt;=2,"Rassemblez d'abord la donnée : elle est éparpillée ou à reconstituer.","Précisez d'abord la frontière de décision."),"Douleur réelle, donnée disponible, frontière claire."))))))</f>
        <v/>
      </c>
      <c r="M9" s="22" t="n">
        <v>0.5</v>
      </c>
      <c r="N9" s="19">
        <f>IF($K9="","",IF(LEFT($K9,8)&lt;&gt;"Candidat","",ROUND($I9*$M9,1)))</f>
        <v/>
      </c>
      <c r="O9" s="21">
        <f>IF(OR($A9="",$K9="À écarter",$K9="Incomplet"),"",IFERROR(INDEX('Paramètres'!$Q$4:$Q$6,MATCH($G9,'Paramètres'!$P$4:$P$6,0)),""))</f>
        <v/>
      </c>
      <c r="R9">
        <f>IF($A9="","",IFERROR(INDEX('Paramètres'!$H$4:$H$7,MATCH($D9,'Paramètres'!$G$4:$G$7,0)),""))</f>
        <v/>
      </c>
      <c r="S9">
        <f>IF($A9="","",IFERROR(INDEX('Paramètres'!$K$4:$K$7,MATCH($E9,'Paramètres'!$J$4:$J$7,0)),""))</f>
        <v/>
      </c>
      <c r="T9">
        <f>IF($A9="","",IFERROR(INDEX('Paramètres'!$N$4:$N$6,MATCH($F9,'Paramètres'!$M$4:$M$6,0)),""))</f>
        <v/>
      </c>
      <c r="U9">
        <f>IF($N9="","",$N9+ROW()/100000)</f>
        <v/>
      </c>
    </row>
    <row r="10" ht="30" customHeight="1">
      <c r="A10" s="18" t="inlineStr">
        <is>
          <t>Consolider le budget et expliquer les écarts</t>
        </is>
      </c>
      <c r="B10" s="18" t="inlineStr">
        <is>
          <t>Chaque mois</t>
        </is>
      </c>
      <c r="C10" s="18" t="inlineStr">
        <is>
          <t>2 heures</t>
        </is>
      </c>
      <c r="D10" s="18" t="inlineStr">
        <is>
          <t>Calculer à partir de chiffres qui existent déjà</t>
        </is>
      </c>
      <c r="E10" s="18" t="inlineStr">
        <is>
          <t>À reconstituer à la main</t>
        </is>
      </c>
      <c r="F10" s="18" t="inlineStr">
        <is>
          <t>Je vois à peu près, sans savoir le formuler</t>
        </is>
      </c>
      <c r="G10" s="18" t="inlineStr">
        <is>
          <t>Élevé — cela engage l'entreprise</t>
        </is>
      </c>
      <c r="H10" s="18" t="inlineStr">
        <is>
          <t>L'engagement de dépense</t>
        </is>
      </c>
      <c r="I10" s="19">
        <f>IF($A10="","",IFERROR(ROUND(INDEX('Paramètres'!$B$4:$B$9,MATCH($B10,'Paramètres'!$A$4:$A$9,0))*INDEX('Paramètres'!$E$4:$E$9,MATCH($C10,'Paramètres'!$D$4:$D$9,0)),1),""))</f>
        <v/>
      </c>
      <c r="J10" s="19">
        <f>IF($A10="","",IF(OR($R10="",$S10="",$T10=""),"",$R10+$S10+$T10))</f>
        <v/>
      </c>
      <c r="K10" s="20">
        <f>IF($A10="","",IF(OR($I10="",$J10=""),"Incomplet",IF(OR(MIN($R10,$S10,$T10)=0,$J10&lt;=4),"À écarter",IF($H10="","À compléter",IF($I10&lt;6,"Plus tard",IF($J10&gt;=7,"Candidat immédiat","Candidat après préparation"))))))</f>
        <v/>
      </c>
      <c r="L10" s="21">
        <f>IF($K10="","",IF($K10="Incomplet","Renseignez les colonnes B à G.",IF($K10="À écarter",IF($T10=0,"La tâche EST la décision : elle reste à vous, entière.",IF($S10=0,"La donnée essentielle n'existe pas : il n'y a rien à préparer.",IF($R10=0,"Négociation, arbitrage ou évaluation d'une personne : hors périmètre.","Faisabilité trop faible : au moins deux des trois conditions manquent."))),IF($K10="À compléter","Nommez ce qui reste à l'humain (colonne H). Sans frontière écrite, pas de verdict.",IF($K10="Plus tard","Environ "&amp;TEXT($I10,"0")&amp;" h par an : le gain ne justifie pas encore la mise en place.",IF($K10="Candidat après préparation",IF($S10&lt;=2,"Rassemblez d'abord la donnée : elle est éparpillée ou à reconstituer.","Précisez d'abord la frontière de décision."),"Douleur réelle, donnée disponible, frontière claire."))))))</f>
        <v/>
      </c>
      <c r="M10" s="22" t="n">
        <v>0.5</v>
      </c>
      <c r="N10" s="19">
        <f>IF($K10="","",IF(LEFT($K10,8)&lt;&gt;"Candidat","",ROUND($I10*$M10,1)))</f>
        <v/>
      </c>
      <c r="O10" s="21">
        <f>IF(OR($A10="",$K10="À écarter",$K10="Incomplet"),"",IFERROR(INDEX('Paramètres'!$Q$4:$Q$6,MATCH($G10,'Paramètres'!$P$4:$P$6,0)),""))</f>
        <v/>
      </c>
      <c r="R10">
        <f>IF($A10="","",IFERROR(INDEX('Paramètres'!$H$4:$H$7,MATCH($D10,'Paramètres'!$G$4:$G$7,0)),""))</f>
        <v/>
      </c>
      <c r="S10">
        <f>IF($A10="","",IFERROR(INDEX('Paramètres'!$K$4:$K$7,MATCH($E10,'Paramètres'!$J$4:$J$7,0)),""))</f>
        <v/>
      </c>
      <c r="T10">
        <f>IF($A10="","",IFERROR(INDEX('Paramètres'!$N$4:$N$6,MATCH($F10,'Paramètres'!$M$4:$M$6,0)),""))</f>
        <v/>
      </c>
      <c r="U10">
        <f>IF($N10="","",$N10+ROW()/100000)</f>
        <v/>
      </c>
    </row>
    <row r="11" ht="30" customHeight="1">
      <c r="A11" s="18" t="inlineStr">
        <is>
          <t>Trancher l'arbitrage budgétaire du portail</t>
        </is>
      </c>
      <c r="B11" s="18" t="inlineStr">
        <is>
          <t>À chaque jalon (environ trimestriel)</t>
        </is>
      </c>
      <c r="C11" s="18" t="inlineStr">
        <is>
          <t>2 heures</t>
        </is>
      </c>
      <c r="D11" s="18" t="inlineStr">
        <is>
          <t>Négocier, arbitrer, évaluer quelqu'un</t>
        </is>
      </c>
      <c r="E11" s="18" t="inlineStr">
        <is>
          <t>Oui, mais éparpillée en plusieurs endroits</t>
        </is>
      </c>
      <c r="F11" s="18" t="inlineStr">
        <is>
          <t>La tâche EST la décision</t>
        </is>
      </c>
      <c r="G11" s="18" t="inlineStr">
        <is>
          <t>Élevé — cela engage l'entreprise</t>
        </is>
      </c>
      <c r="H11" s="18" t="inlineStr"/>
      <c r="I11" s="19">
        <f>IF($A11="","",IFERROR(ROUND(INDEX('Paramètres'!$B$4:$B$9,MATCH($B11,'Paramètres'!$A$4:$A$9,0))*INDEX('Paramètres'!$E$4:$E$9,MATCH($C11,'Paramètres'!$D$4:$D$9,0)),1),""))</f>
        <v/>
      </c>
      <c r="J11" s="19">
        <f>IF($A11="","",IF(OR($R11="",$S11="",$T11=""),"",$R11+$S11+$T11))</f>
        <v/>
      </c>
      <c r="K11" s="20">
        <f>IF($A11="","",IF(OR($I11="",$J11=""),"Incomplet",IF(OR(MIN($R11,$S11,$T11)=0,$J11&lt;=4),"À écarter",IF($H11="","À compléter",IF($I11&lt;6,"Plus tard",IF($J11&gt;=7,"Candidat immédiat","Candidat après préparation"))))))</f>
        <v/>
      </c>
      <c r="L11" s="21">
        <f>IF($K11="","",IF($K11="Incomplet","Renseignez les colonnes B à G.",IF($K11="À écarter",IF($T11=0,"La tâche EST la décision : elle reste à vous, entière.",IF($S11=0,"La donnée essentielle n'existe pas : il n'y a rien à préparer.",IF($R11=0,"Négociation, arbitrage ou évaluation d'une personne : hors périmètre.","Faisabilité trop faible : au moins deux des trois conditions manquent."))),IF($K11="À compléter","Nommez ce qui reste à l'humain (colonne H). Sans frontière écrite, pas de verdict.",IF($K11="Plus tard","Environ "&amp;TEXT($I11,"0")&amp;" h par an : le gain ne justifie pas encore la mise en place.",IF($K11="Candidat après préparation",IF($S11&lt;=2,"Rassemblez d'abord la donnée : elle est éparpillée ou à reconstituer.","Précisez d'abord la frontière de décision."),"Douleur réelle, donnée disponible, frontière claire."))))))</f>
        <v/>
      </c>
      <c r="M11" s="22" t="n">
        <v>0.5</v>
      </c>
      <c r="N11" s="19">
        <f>IF($K11="","",IF(LEFT($K11,8)&lt;&gt;"Candidat","",ROUND($I11*$M11,1)))</f>
        <v/>
      </c>
      <c r="O11" s="21">
        <f>IF(OR($A11="",$K11="À écarter",$K11="Incomplet"),"",IFERROR(INDEX('Paramètres'!$Q$4:$Q$6,MATCH($G11,'Paramètres'!$P$4:$P$6,0)),""))</f>
        <v/>
      </c>
      <c r="R11">
        <f>IF($A11="","",IFERROR(INDEX('Paramètres'!$H$4:$H$7,MATCH($D11,'Paramètres'!$G$4:$G$7,0)),""))</f>
        <v/>
      </c>
      <c r="S11">
        <f>IF($A11="","",IFERROR(INDEX('Paramètres'!$K$4:$K$7,MATCH($E11,'Paramètres'!$J$4:$J$7,0)),""))</f>
        <v/>
      </c>
      <c r="T11">
        <f>IF($A11="","",IFERROR(INDEX('Paramètres'!$N$4:$N$6,MATCH($F11,'Paramètres'!$M$4:$M$6,0)),""))</f>
        <v/>
      </c>
      <c r="U11">
        <f>IF($N11="","",$N11+ROW()/100000)</f>
        <v/>
      </c>
    </row>
    <row r="12" ht="30" customHeight="1">
      <c r="A12" s="18" t="inlineStr">
        <is>
          <t>Animer l'atelier de cadrage avec les métiers</t>
        </is>
      </c>
      <c r="B12" s="18" t="inlineStr">
        <is>
          <t>Une à deux fois par an</t>
        </is>
      </c>
      <c r="C12" s="18" t="inlineStr">
        <is>
          <t>Une journée</t>
        </is>
      </c>
      <c r="D12" s="18" t="inlineStr">
        <is>
          <t>Échanger avec des personnes, animer</t>
        </is>
      </c>
      <c r="E12" s="18" t="inlineStr">
        <is>
          <t>À reconstituer à la main</t>
        </is>
      </c>
      <c r="F12" s="18" t="inlineStr">
        <is>
          <t>Je vois à peu près, sans savoir le formuler</t>
        </is>
      </c>
      <c r="G12" s="18" t="inlineStr">
        <is>
          <t>Moyen — un pair doit revoir</t>
        </is>
      </c>
      <c r="H12" s="18" t="inlineStr">
        <is>
          <t>L'animation elle-même</t>
        </is>
      </c>
      <c r="I12" s="19">
        <f>IF($A12="","",IFERROR(ROUND(INDEX('Paramètres'!$B$4:$B$9,MATCH($B12,'Paramètres'!$A$4:$A$9,0))*INDEX('Paramètres'!$E$4:$E$9,MATCH($C12,'Paramètres'!$D$4:$D$9,0)),1),""))</f>
        <v/>
      </c>
      <c r="J12" s="19">
        <f>IF($A12="","",IF(OR($R12="",$S12="",$T12=""),"",$R12+$S12+$T12))</f>
        <v/>
      </c>
      <c r="K12" s="20">
        <f>IF($A12="","",IF(OR($I12="",$J12=""),"Incomplet",IF(OR(MIN($R12,$S12,$T12)=0,$J12&lt;=4),"À écarter",IF($H12="","À compléter",IF($I12&lt;6,"Plus tard",IF($J12&gt;=7,"Candidat immédiat","Candidat après préparation"))))))</f>
        <v/>
      </c>
      <c r="L12" s="21">
        <f>IF($K12="","",IF($K12="Incomplet","Renseignez les colonnes B à G.",IF($K12="À écarter",IF($T12=0,"La tâche EST la décision : elle reste à vous, entière.",IF($S12=0,"La donnée essentielle n'existe pas : il n'y a rien à préparer.",IF($R12=0,"Négociation, arbitrage ou évaluation d'une personne : hors périmètre.","Faisabilité trop faible : au moins deux des trois conditions manquent."))),IF($K12="À compléter","Nommez ce qui reste à l'humain (colonne H). Sans frontière écrite, pas de verdict.",IF($K12="Plus tard","Environ "&amp;TEXT($I12,"0")&amp;" h par an : le gain ne justifie pas encore la mise en place.",IF($K12="Candidat après préparation",IF($S12&lt;=2,"Rassemblez d'abord la donnée : elle est éparpillée ou à reconstituer.","Précisez d'abord la frontière de décision."),"Douleur réelle, donnée disponible, frontière claire."))))))</f>
        <v/>
      </c>
      <c r="M12" s="22" t="n">
        <v>0.5</v>
      </c>
      <c r="N12" s="19">
        <f>IF($K12="","",IF(LEFT($K12,8)&lt;&gt;"Candidat","",ROUND($I12*$M12,1)))</f>
        <v/>
      </c>
      <c r="O12" s="21">
        <f>IF(OR($A12="",$K12="À écarter",$K12="Incomplet"),"",IFERROR(INDEX('Paramètres'!$Q$4:$Q$6,MATCH($G12,'Paramètres'!$P$4:$P$6,0)),""))</f>
        <v/>
      </c>
      <c r="R12">
        <f>IF($A12="","",IFERROR(INDEX('Paramètres'!$H$4:$H$7,MATCH($D12,'Paramètres'!$G$4:$G$7,0)),""))</f>
        <v/>
      </c>
      <c r="S12">
        <f>IF($A12="","",IFERROR(INDEX('Paramètres'!$K$4:$K$7,MATCH($E12,'Paramètres'!$J$4:$J$7,0)),""))</f>
        <v/>
      </c>
      <c r="T12">
        <f>IF($A12="","",IFERROR(INDEX('Paramètres'!$N$4:$N$6,MATCH($F12,'Paramètres'!$M$4:$M$6,0)),""))</f>
        <v/>
      </c>
      <c r="U12">
        <f>IF($N12="","",$N12+ROW()/100000)</f>
        <v/>
      </c>
    </row>
    <row r="13" ht="30" customHeight="1">
      <c r="A13" s="18" t="inlineStr">
        <is>
          <t>Relire une fois les mentions légales du portail</t>
        </is>
      </c>
      <c r="B13" s="18" t="inlineStr">
        <is>
          <t>Une seule fois</t>
        </is>
      </c>
      <c r="C13" s="18" t="inlineStr">
        <is>
          <t>2 heures</t>
        </is>
      </c>
      <c r="D13" s="18" t="inlineStr">
        <is>
          <t>Lire, recouper, rédiger de l'information écrite</t>
        </is>
      </c>
      <c r="E13" s="18" t="inlineStr">
        <is>
          <t>Oui, dans un fichier ou un outil</t>
        </is>
      </c>
      <c r="F13" s="18" t="inlineStr">
        <is>
          <t>Je peux nommer en une phrase ce qui reste à l'humain</t>
        </is>
      </c>
      <c r="G13" s="18" t="inlineStr">
        <is>
          <t>Élevé — cela engage l'entreprise</t>
        </is>
      </c>
      <c r="H13" s="18" t="inlineStr">
        <is>
          <t>L'accord du juridique</t>
        </is>
      </c>
      <c r="I13" s="19">
        <f>IF($A13="","",IFERROR(ROUND(INDEX('Paramètres'!$B$4:$B$9,MATCH($B13,'Paramètres'!$A$4:$A$9,0))*INDEX('Paramètres'!$E$4:$E$9,MATCH($C13,'Paramètres'!$D$4:$D$9,0)),1),""))</f>
        <v/>
      </c>
      <c r="J13" s="19">
        <f>IF($A13="","",IF(OR($R13="",$S13="",$T13=""),"",$R13+$S13+$T13))</f>
        <v/>
      </c>
      <c r="K13" s="20">
        <f>IF($A13="","",IF(OR($I13="",$J13=""),"Incomplet",IF(OR(MIN($R13,$S13,$T13)=0,$J13&lt;=4),"À écarter",IF($H13="","À compléter",IF($I13&lt;6,"Plus tard",IF($J13&gt;=7,"Candidat immédiat","Candidat après préparation"))))))</f>
        <v/>
      </c>
      <c r="L13" s="21">
        <f>IF($K13="","",IF($K13="Incomplet","Renseignez les colonnes B à G.",IF($K13="À écarter",IF($T13=0,"La tâche EST la décision : elle reste à vous, entière.",IF($S13=0,"La donnée essentielle n'existe pas : il n'y a rien à préparer.",IF($R13=0,"Négociation, arbitrage ou évaluation d'une personne : hors périmètre.","Faisabilité trop faible : au moins deux des trois conditions manquent."))),IF($K13="À compléter","Nommez ce qui reste à l'humain (colonne H). Sans frontière écrite, pas de verdict.",IF($K13="Plus tard","Environ "&amp;TEXT($I13,"0")&amp;" h par an : le gain ne justifie pas encore la mise en place.",IF($K13="Candidat après préparation",IF($S13&lt;=2,"Rassemblez d'abord la donnée : elle est éparpillée ou à reconstituer.","Précisez d'abord la frontière de décision."),"Douleur réelle, donnée disponible, frontière claire."))))))</f>
        <v/>
      </c>
      <c r="M13" s="22" t="n">
        <v>0.5</v>
      </c>
      <c r="N13" s="19">
        <f>IF($K13="","",IF(LEFT($K13,8)&lt;&gt;"Candidat","",ROUND($I13*$M13,1)))</f>
        <v/>
      </c>
      <c r="O13" s="21">
        <f>IF(OR($A13="",$K13="À écarter",$K13="Incomplet"),"",IFERROR(INDEX('Paramètres'!$Q$4:$Q$6,MATCH($G13,'Paramètres'!$P$4:$P$6,0)),""))</f>
        <v/>
      </c>
      <c r="R13">
        <f>IF($A13="","",IFERROR(INDEX('Paramètres'!$H$4:$H$7,MATCH($D13,'Paramètres'!$G$4:$G$7,0)),""))</f>
        <v/>
      </c>
      <c r="S13">
        <f>IF($A13="","",IFERROR(INDEX('Paramètres'!$K$4:$K$7,MATCH($E13,'Paramètres'!$J$4:$J$7,0)),""))</f>
        <v/>
      </c>
      <c r="T13">
        <f>IF($A13="","",IFERROR(INDEX('Paramètres'!$N$4:$N$6,MATCH($F13,'Paramètres'!$M$4:$M$6,0)),""))</f>
        <v/>
      </c>
      <c r="U13">
        <f>IF($N13="","",$N13+ROW()/100000)</f>
        <v/>
      </c>
    </row>
    <row r="14" ht="30" customHeight="1">
      <c r="A14" s="18" t="n"/>
      <c r="B14" s="18" t="n"/>
      <c r="C14" s="18" t="n"/>
      <c r="D14" s="18" t="n"/>
      <c r="E14" s="18" t="n"/>
      <c r="F14" s="18" t="n"/>
      <c r="G14" s="18" t="n"/>
      <c r="H14" s="18" t="n"/>
      <c r="I14" s="19">
        <f>IF($A14="","",IFERROR(ROUND(INDEX('Paramètres'!$B$4:$B$9,MATCH($B14,'Paramètres'!$A$4:$A$9,0))*INDEX('Paramètres'!$E$4:$E$9,MATCH($C14,'Paramètres'!$D$4:$D$9,0)),1),""))</f>
        <v/>
      </c>
      <c r="J14" s="19">
        <f>IF($A14="","",IF(OR($R14="",$S14="",$T14=""),"",$R14+$S14+$T14))</f>
        <v/>
      </c>
      <c r="K14" s="20">
        <f>IF($A14="","",IF(OR($I14="",$J14=""),"Incomplet",IF(OR(MIN($R14,$S14,$T14)=0,$J14&lt;=4),"À écarter",IF($H14="","À compléter",IF($I14&lt;6,"Plus tard",IF($J14&gt;=7,"Candidat immédiat","Candidat après préparation"))))))</f>
        <v/>
      </c>
      <c r="L14" s="21">
        <f>IF($K14="","",IF($K14="Incomplet","Renseignez les colonnes B à G.",IF($K14="À écarter",IF($T14=0,"La tâche EST la décision : elle reste à vous, entière.",IF($S14=0,"La donnée essentielle n'existe pas : il n'y a rien à préparer.",IF($R14=0,"Négociation, arbitrage ou évaluation d'une personne : hors périmètre.","Faisabilité trop faible : au moins deux des trois conditions manquent."))),IF($K14="À compléter","Nommez ce qui reste à l'humain (colonne H). Sans frontière écrite, pas de verdict.",IF($K14="Plus tard","Environ "&amp;TEXT($I14,"0")&amp;" h par an : le gain ne justifie pas encore la mise en place.",IF($K14="Candidat après préparation",IF($S14&lt;=2,"Rassemblez d'abord la donnée : elle est éparpillée ou à reconstituer.","Précisez d'abord la frontière de décision."),"Douleur réelle, donnée disponible, frontière claire."))))))</f>
        <v/>
      </c>
      <c r="M14" s="22" t="n">
        <v>0.5</v>
      </c>
      <c r="N14" s="19">
        <f>IF($K14="","",IF(LEFT($K14,8)&lt;&gt;"Candidat","",ROUND($I14*$M14,1)))</f>
        <v/>
      </c>
      <c r="O14" s="21">
        <f>IF(OR($A14="",$K14="À écarter",$K14="Incomplet"),"",IFERROR(INDEX('Paramètres'!$Q$4:$Q$6,MATCH($G14,'Paramètres'!$P$4:$P$6,0)),""))</f>
        <v/>
      </c>
      <c r="R14">
        <f>IF($A14="","",IFERROR(INDEX('Paramètres'!$H$4:$H$7,MATCH($D14,'Paramètres'!$G$4:$G$7,0)),""))</f>
        <v/>
      </c>
      <c r="S14">
        <f>IF($A14="","",IFERROR(INDEX('Paramètres'!$K$4:$K$7,MATCH($E14,'Paramètres'!$J$4:$J$7,0)),""))</f>
        <v/>
      </c>
      <c r="T14">
        <f>IF($A14="","",IFERROR(INDEX('Paramètres'!$N$4:$N$6,MATCH($F14,'Paramètres'!$M$4:$M$6,0)),""))</f>
        <v/>
      </c>
      <c r="U14">
        <f>IF($N14="","",$N14+ROW()/100000)</f>
        <v/>
      </c>
    </row>
    <row r="15" ht="30" customHeight="1">
      <c r="A15" s="18" t="n"/>
      <c r="B15" s="18" t="n"/>
      <c r="C15" s="18" t="n"/>
      <c r="D15" s="18" t="n"/>
      <c r="E15" s="18" t="n"/>
      <c r="F15" s="18" t="n"/>
      <c r="G15" s="18" t="n"/>
      <c r="H15" s="18" t="n"/>
      <c r="I15" s="19">
        <f>IF($A15="","",IFERROR(ROUND(INDEX('Paramètres'!$B$4:$B$9,MATCH($B15,'Paramètres'!$A$4:$A$9,0))*INDEX('Paramètres'!$E$4:$E$9,MATCH($C15,'Paramètres'!$D$4:$D$9,0)),1),""))</f>
        <v/>
      </c>
      <c r="J15" s="19">
        <f>IF($A15="","",IF(OR($R15="",$S15="",$T15=""),"",$R15+$S15+$T15))</f>
        <v/>
      </c>
      <c r="K15" s="20">
        <f>IF($A15="","",IF(OR($I15="",$J15=""),"Incomplet",IF(OR(MIN($R15,$S15,$T15)=0,$J15&lt;=4),"À écarter",IF($H15="","À compléter",IF($I15&lt;6,"Plus tard",IF($J15&gt;=7,"Candidat immédiat","Candidat après préparation"))))))</f>
        <v/>
      </c>
      <c r="L15" s="21">
        <f>IF($K15="","",IF($K15="Incomplet","Renseignez les colonnes B à G.",IF($K15="À écarter",IF($T15=0,"La tâche EST la décision : elle reste à vous, entière.",IF($S15=0,"La donnée essentielle n'existe pas : il n'y a rien à préparer.",IF($R15=0,"Négociation, arbitrage ou évaluation d'une personne : hors périmètre.","Faisabilité trop faible : au moins deux des trois conditions manquent."))),IF($K15="À compléter","Nommez ce qui reste à l'humain (colonne H). Sans frontière écrite, pas de verdict.",IF($K15="Plus tard","Environ "&amp;TEXT($I15,"0")&amp;" h par an : le gain ne justifie pas encore la mise en place.",IF($K15="Candidat après préparation",IF($S15&lt;=2,"Rassemblez d'abord la donnée : elle est éparpillée ou à reconstituer.","Précisez d'abord la frontière de décision."),"Douleur réelle, donnée disponible, frontière claire."))))))</f>
        <v/>
      </c>
      <c r="M15" s="22" t="n">
        <v>0.5</v>
      </c>
      <c r="N15" s="19">
        <f>IF($K15="","",IF(LEFT($K15,8)&lt;&gt;"Candidat","",ROUND($I15*$M15,1)))</f>
        <v/>
      </c>
      <c r="O15" s="21">
        <f>IF(OR($A15="",$K15="À écarter",$K15="Incomplet"),"",IFERROR(INDEX('Paramètres'!$Q$4:$Q$6,MATCH($G15,'Paramètres'!$P$4:$P$6,0)),""))</f>
        <v/>
      </c>
      <c r="R15">
        <f>IF($A15="","",IFERROR(INDEX('Paramètres'!$H$4:$H$7,MATCH($D15,'Paramètres'!$G$4:$G$7,0)),""))</f>
        <v/>
      </c>
      <c r="S15">
        <f>IF($A15="","",IFERROR(INDEX('Paramètres'!$K$4:$K$7,MATCH($E15,'Paramètres'!$J$4:$J$7,0)),""))</f>
        <v/>
      </c>
      <c r="T15">
        <f>IF($A15="","",IFERROR(INDEX('Paramètres'!$N$4:$N$6,MATCH($F15,'Paramètres'!$M$4:$M$6,0)),""))</f>
        <v/>
      </c>
      <c r="U15">
        <f>IF($N15="","",$N15+ROW()/100000)</f>
        <v/>
      </c>
    </row>
    <row r="16" ht="30" customHeight="1">
      <c r="A16" s="18" t="n"/>
      <c r="B16" s="18" t="n"/>
      <c r="C16" s="18" t="n"/>
      <c r="D16" s="18" t="n"/>
      <c r="E16" s="18" t="n"/>
      <c r="F16" s="18" t="n"/>
      <c r="G16" s="18" t="n"/>
      <c r="H16" s="18" t="n"/>
      <c r="I16" s="19">
        <f>IF($A16="","",IFERROR(ROUND(INDEX('Paramètres'!$B$4:$B$9,MATCH($B16,'Paramètres'!$A$4:$A$9,0))*INDEX('Paramètres'!$E$4:$E$9,MATCH($C16,'Paramètres'!$D$4:$D$9,0)),1),""))</f>
        <v/>
      </c>
      <c r="J16" s="19">
        <f>IF($A16="","",IF(OR($R16="",$S16="",$T16=""),"",$R16+$S16+$T16))</f>
        <v/>
      </c>
      <c r="K16" s="20">
        <f>IF($A16="","",IF(OR($I16="",$J16=""),"Incomplet",IF(OR(MIN($R16,$S16,$T16)=0,$J16&lt;=4),"À écarter",IF($H16="","À compléter",IF($I16&lt;6,"Plus tard",IF($J16&gt;=7,"Candidat immédiat","Candidat après préparation"))))))</f>
        <v/>
      </c>
      <c r="L16" s="21">
        <f>IF($K16="","",IF($K16="Incomplet","Renseignez les colonnes B à G.",IF($K16="À écarter",IF($T16=0,"La tâche EST la décision : elle reste à vous, entière.",IF($S16=0,"La donnée essentielle n'existe pas : il n'y a rien à préparer.",IF($R16=0,"Négociation, arbitrage ou évaluation d'une personne : hors périmètre.","Faisabilité trop faible : au moins deux des trois conditions manquent."))),IF($K16="À compléter","Nommez ce qui reste à l'humain (colonne H). Sans frontière écrite, pas de verdict.",IF($K16="Plus tard","Environ "&amp;TEXT($I16,"0")&amp;" h par an : le gain ne justifie pas encore la mise en place.",IF($K16="Candidat après préparation",IF($S16&lt;=2,"Rassemblez d'abord la donnée : elle est éparpillée ou à reconstituer.","Précisez d'abord la frontière de décision."),"Douleur réelle, donnée disponible, frontière claire."))))))</f>
        <v/>
      </c>
      <c r="M16" s="22" t="n">
        <v>0.5</v>
      </c>
      <c r="N16" s="19">
        <f>IF($K16="","",IF(LEFT($K16,8)&lt;&gt;"Candidat","",ROUND($I16*$M16,1)))</f>
        <v/>
      </c>
      <c r="O16" s="21">
        <f>IF(OR($A16="",$K16="À écarter",$K16="Incomplet"),"",IFERROR(INDEX('Paramètres'!$Q$4:$Q$6,MATCH($G16,'Paramètres'!$P$4:$P$6,0)),""))</f>
        <v/>
      </c>
      <c r="R16">
        <f>IF($A16="","",IFERROR(INDEX('Paramètres'!$H$4:$H$7,MATCH($D16,'Paramètres'!$G$4:$G$7,0)),""))</f>
        <v/>
      </c>
      <c r="S16">
        <f>IF($A16="","",IFERROR(INDEX('Paramètres'!$K$4:$K$7,MATCH($E16,'Paramètres'!$J$4:$J$7,0)),""))</f>
        <v/>
      </c>
      <c r="T16">
        <f>IF($A16="","",IFERROR(INDEX('Paramètres'!$N$4:$N$6,MATCH($F16,'Paramètres'!$M$4:$M$6,0)),""))</f>
        <v/>
      </c>
      <c r="U16">
        <f>IF($N16="","",$N16+ROW()/100000)</f>
        <v/>
      </c>
    </row>
    <row r="17" ht="30" customHeight="1">
      <c r="A17" s="18" t="n"/>
      <c r="B17" s="18" t="n"/>
      <c r="C17" s="18" t="n"/>
      <c r="D17" s="18" t="n"/>
      <c r="E17" s="18" t="n"/>
      <c r="F17" s="18" t="n"/>
      <c r="G17" s="18" t="n"/>
      <c r="H17" s="18" t="n"/>
      <c r="I17" s="19">
        <f>IF($A17="","",IFERROR(ROUND(INDEX('Paramètres'!$B$4:$B$9,MATCH($B17,'Paramètres'!$A$4:$A$9,0))*INDEX('Paramètres'!$E$4:$E$9,MATCH($C17,'Paramètres'!$D$4:$D$9,0)),1),""))</f>
        <v/>
      </c>
      <c r="J17" s="19">
        <f>IF($A17="","",IF(OR($R17="",$S17="",$T17=""),"",$R17+$S17+$T17))</f>
        <v/>
      </c>
      <c r="K17" s="20">
        <f>IF($A17="","",IF(OR($I17="",$J17=""),"Incomplet",IF(OR(MIN($R17,$S17,$T17)=0,$J17&lt;=4),"À écarter",IF($H17="","À compléter",IF($I17&lt;6,"Plus tard",IF($J17&gt;=7,"Candidat immédiat","Candidat après préparation"))))))</f>
        <v/>
      </c>
      <c r="L17" s="21">
        <f>IF($K17="","",IF($K17="Incomplet","Renseignez les colonnes B à G.",IF($K17="À écarter",IF($T17=0,"La tâche EST la décision : elle reste à vous, entière.",IF($S17=0,"La donnée essentielle n'existe pas : il n'y a rien à préparer.",IF($R17=0,"Négociation, arbitrage ou évaluation d'une personne : hors périmètre.","Faisabilité trop faible : au moins deux des trois conditions manquent."))),IF($K17="À compléter","Nommez ce qui reste à l'humain (colonne H). Sans frontière écrite, pas de verdict.",IF($K17="Plus tard","Environ "&amp;TEXT($I17,"0")&amp;" h par an : le gain ne justifie pas encore la mise en place.",IF($K17="Candidat après préparation",IF($S17&lt;=2,"Rassemblez d'abord la donnée : elle est éparpillée ou à reconstituer.","Précisez d'abord la frontière de décision."),"Douleur réelle, donnée disponible, frontière claire."))))))</f>
        <v/>
      </c>
      <c r="M17" s="22" t="n">
        <v>0.5</v>
      </c>
      <c r="N17" s="19">
        <f>IF($K17="","",IF(LEFT($K17,8)&lt;&gt;"Candidat","",ROUND($I17*$M17,1)))</f>
        <v/>
      </c>
      <c r="O17" s="21">
        <f>IF(OR($A17="",$K17="À écarter",$K17="Incomplet"),"",IFERROR(INDEX('Paramètres'!$Q$4:$Q$6,MATCH($G17,'Paramètres'!$P$4:$P$6,0)),""))</f>
        <v/>
      </c>
      <c r="R17">
        <f>IF($A17="","",IFERROR(INDEX('Paramètres'!$H$4:$H$7,MATCH($D17,'Paramètres'!$G$4:$G$7,0)),""))</f>
        <v/>
      </c>
      <c r="S17">
        <f>IF($A17="","",IFERROR(INDEX('Paramètres'!$K$4:$K$7,MATCH($E17,'Paramètres'!$J$4:$J$7,0)),""))</f>
        <v/>
      </c>
      <c r="T17">
        <f>IF($A17="","",IFERROR(INDEX('Paramètres'!$N$4:$N$6,MATCH($F17,'Paramètres'!$M$4:$M$6,0)),""))</f>
        <v/>
      </c>
      <c r="U17">
        <f>IF($N17="","",$N17+ROW()/100000)</f>
        <v/>
      </c>
    </row>
    <row r="18" ht="30" customHeight="1">
      <c r="A18" s="18" t="n"/>
      <c r="B18" s="18" t="n"/>
      <c r="C18" s="18" t="n"/>
      <c r="D18" s="18" t="n"/>
      <c r="E18" s="18" t="n"/>
      <c r="F18" s="18" t="n"/>
      <c r="G18" s="18" t="n"/>
      <c r="H18" s="18" t="n"/>
      <c r="I18" s="19">
        <f>IF($A18="","",IFERROR(ROUND(INDEX('Paramètres'!$B$4:$B$9,MATCH($B18,'Paramètres'!$A$4:$A$9,0))*INDEX('Paramètres'!$E$4:$E$9,MATCH($C18,'Paramètres'!$D$4:$D$9,0)),1),""))</f>
        <v/>
      </c>
      <c r="J18" s="19">
        <f>IF($A18="","",IF(OR($R18="",$S18="",$T18=""),"",$R18+$S18+$T18))</f>
        <v/>
      </c>
      <c r="K18" s="20">
        <f>IF($A18="","",IF(OR($I18="",$J18=""),"Incomplet",IF(OR(MIN($R18,$S18,$T18)=0,$J18&lt;=4),"À écarter",IF($H18="","À compléter",IF($I18&lt;6,"Plus tard",IF($J18&gt;=7,"Candidat immédiat","Candidat après préparation"))))))</f>
        <v/>
      </c>
      <c r="L18" s="21">
        <f>IF($K18="","",IF($K18="Incomplet","Renseignez les colonnes B à G.",IF($K18="À écarter",IF($T18=0,"La tâche EST la décision : elle reste à vous, entière.",IF($S18=0,"La donnée essentielle n'existe pas : il n'y a rien à préparer.",IF($R18=0,"Négociation, arbitrage ou évaluation d'une personne : hors périmètre.","Faisabilité trop faible : au moins deux des trois conditions manquent."))),IF($K18="À compléter","Nommez ce qui reste à l'humain (colonne H). Sans frontière écrite, pas de verdict.",IF($K18="Plus tard","Environ "&amp;TEXT($I18,"0")&amp;" h par an : le gain ne justifie pas encore la mise en place.",IF($K18="Candidat après préparation",IF($S18&lt;=2,"Rassemblez d'abord la donnée : elle est éparpillée ou à reconstituer.","Précisez d'abord la frontière de décision."),"Douleur réelle, donnée disponible, frontière claire."))))))</f>
        <v/>
      </c>
      <c r="M18" s="22" t="n">
        <v>0.5</v>
      </c>
      <c r="N18" s="19">
        <f>IF($K18="","",IF(LEFT($K18,8)&lt;&gt;"Candidat","",ROUND($I18*$M18,1)))</f>
        <v/>
      </c>
      <c r="O18" s="21">
        <f>IF(OR($A18="",$K18="À écarter",$K18="Incomplet"),"",IFERROR(INDEX('Paramètres'!$Q$4:$Q$6,MATCH($G18,'Paramètres'!$P$4:$P$6,0)),""))</f>
        <v/>
      </c>
      <c r="R18">
        <f>IF($A18="","",IFERROR(INDEX('Paramètres'!$H$4:$H$7,MATCH($D18,'Paramètres'!$G$4:$G$7,0)),""))</f>
        <v/>
      </c>
      <c r="S18">
        <f>IF($A18="","",IFERROR(INDEX('Paramètres'!$K$4:$K$7,MATCH($E18,'Paramètres'!$J$4:$J$7,0)),""))</f>
        <v/>
      </c>
      <c r="T18">
        <f>IF($A18="","",IFERROR(INDEX('Paramètres'!$N$4:$N$6,MATCH($F18,'Paramètres'!$M$4:$M$6,0)),""))</f>
        <v/>
      </c>
      <c r="U18">
        <f>IF($N18="","",$N18+ROW()/100000)</f>
        <v/>
      </c>
    </row>
    <row r="19" ht="30" customHeight="1">
      <c r="A19" s="18" t="n"/>
      <c r="B19" s="18" t="n"/>
      <c r="C19" s="18" t="n"/>
      <c r="D19" s="18" t="n"/>
      <c r="E19" s="18" t="n"/>
      <c r="F19" s="18" t="n"/>
      <c r="G19" s="18" t="n"/>
      <c r="H19" s="18" t="n"/>
      <c r="I19" s="19">
        <f>IF($A19="","",IFERROR(ROUND(INDEX('Paramètres'!$B$4:$B$9,MATCH($B19,'Paramètres'!$A$4:$A$9,0))*INDEX('Paramètres'!$E$4:$E$9,MATCH($C19,'Paramètres'!$D$4:$D$9,0)),1),""))</f>
        <v/>
      </c>
      <c r="J19" s="19">
        <f>IF($A19="","",IF(OR($R19="",$S19="",$T19=""),"",$R19+$S19+$T19))</f>
        <v/>
      </c>
      <c r="K19" s="20">
        <f>IF($A19="","",IF(OR($I19="",$J19=""),"Incomplet",IF(OR(MIN($R19,$S19,$T19)=0,$J19&lt;=4),"À écarter",IF($H19="","À compléter",IF($I19&lt;6,"Plus tard",IF($J19&gt;=7,"Candidat immédiat","Candidat après préparation"))))))</f>
        <v/>
      </c>
      <c r="L19" s="21">
        <f>IF($K19="","",IF($K19="Incomplet","Renseignez les colonnes B à G.",IF($K19="À écarter",IF($T19=0,"La tâche EST la décision : elle reste à vous, entière.",IF($S19=0,"La donnée essentielle n'existe pas : il n'y a rien à préparer.",IF($R19=0,"Négociation, arbitrage ou évaluation d'une personne : hors périmètre.","Faisabilité trop faible : au moins deux des trois conditions manquent."))),IF($K19="À compléter","Nommez ce qui reste à l'humain (colonne H). Sans frontière écrite, pas de verdict.",IF($K19="Plus tard","Environ "&amp;TEXT($I19,"0")&amp;" h par an : le gain ne justifie pas encore la mise en place.",IF($K19="Candidat après préparation",IF($S19&lt;=2,"Rassemblez d'abord la donnée : elle est éparpillée ou à reconstituer.","Précisez d'abord la frontière de décision."),"Douleur réelle, donnée disponible, frontière claire."))))))</f>
        <v/>
      </c>
      <c r="M19" s="22" t="n">
        <v>0.5</v>
      </c>
      <c r="N19" s="19">
        <f>IF($K19="","",IF(LEFT($K19,8)&lt;&gt;"Candidat","",ROUND($I19*$M19,1)))</f>
        <v/>
      </c>
      <c r="O19" s="21">
        <f>IF(OR($A19="",$K19="À écarter",$K19="Incomplet"),"",IFERROR(INDEX('Paramètres'!$Q$4:$Q$6,MATCH($G19,'Paramètres'!$P$4:$P$6,0)),""))</f>
        <v/>
      </c>
      <c r="R19">
        <f>IF($A19="","",IFERROR(INDEX('Paramètres'!$H$4:$H$7,MATCH($D19,'Paramètres'!$G$4:$G$7,0)),""))</f>
        <v/>
      </c>
      <c r="S19">
        <f>IF($A19="","",IFERROR(INDEX('Paramètres'!$K$4:$K$7,MATCH($E19,'Paramètres'!$J$4:$J$7,0)),""))</f>
        <v/>
      </c>
      <c r="T19">
        <f>IF($A19="","",IFERROR(INDEX('Paramètres'!$N$4:$N$6,MATCH($F19,'Paramètres'!$M$4:$M$6,0)),""))</f>
        <v/>
      </c>
      <c r="U19">
        <f>IF($N19="","",$N19+ROW()/100000)</f>
        <v/>
      </c>
    </row>
    <row r="20" ht="30" customHeight="1">
      <c r="A20" s="18" t="n"/>
      <c r="B20" s="18" t="n"/>
      <c r="C20" s="18" t="n"/>
      <c r="D20" s="18" t="n"/>
      <c r="E20" s="18" t="n"/>
      <c r="F20" s="18" t="n"/>
      <c r="G20" s="18" t="n"/>
      <c r="H20" s="18" t="n"/>
      <c r="I20" s="19">
        <f>IF($A20="","",IFERROR(ROUND(INDEX('Paramètres'!$B$4:$B$9,MATCH($B20,'Paramètres'!$A$4:$A$9,0))*INDEX('Paramètres'!$E$4:$E$9,MATCH($C20,'Paramètres'!$D$4:$D$9,0)),1),""))</f>
        <v/>
      </c>
      <c r="J20" s="19">
        <f>IF($A20="","",IF(OR($R20="",$S20="",$T20=""),"",$R20+$S20+$T20))</f>
        <v/>
      </c>
      <c r="K20" s="20">
        <f>IF($A20="","",IF(OR($I20="",$J20=""),"Incomplet",IF(OR(MIN($R20,$S20,$T20)=0,$J20&lt;=4),"À écarter",IF($H20="","À compléter",IF($I20&lt;6,"Plus tard",IF($J20&gt;=7,"Candidat immédiat","Candidat après préparation"))))))</f>
        <v/>
      </c>
      <c r="L20" s="21">
        <f>IF($K20="","",IF($K20="Incomplet","Renseignez les colonnes B à G.",IF($K20="À écarter",IF($T20=0,"La tâche EST la décision : elle reste à vous, entière.",IF($S20=0,"La donnée essentielle n'existe pas : il n'y a rien à préparer.",IF($R20=0,"Négociation, arbitrage ou évaluation d'une personne : hors périmètre.","Faisabilité trop faible : au moins deux des trois conditions manquent."))),IF($K20="À compléter","Nommez ce qui reste à l'humain (colonne H). Sans frontière écrite, pas de verdict.",IF($K20="Plus tard","Environ "&amp;TEXT($I20,"0")&amp;" h par an : le gain ne justifie pas encore la mise en place.",IF($K20="Candidat après préparation",IF($S20&lt;=2,"Rassemblez d'abord la donnée : elle est éparpillée ou à reconstituer.","Précisez d'abord la frontière de décision."),"Douleur réelle, donnée disponible, frontière claire."))))))</f>
        <v/>
      </c>
      <c r="M20" s="22" t="n">
        <v>0.5</v>
      </c>
      <c r="N20" s="19">
        <f>IF($K20="","",IF(LEFT($K20,8)&lt;&gt;"Candidat","",ROUND($I20*$M20,1)))</f>
        <v/>
      </c>
      <c r="O20" s="21">
        <f>IF(OR($A20="",$K20="À écarter",$K20="Incomplet"),"",IFERROR(INDEX('Paramètres'!$Q$4:$Q$6,MATCH($G20,'Paramètres'!$P$4:$P$6,0)),""))</f>
        <v/>
      </c>
      <c r="R20">
        <f>IF($A20="","",IFERROR(INDEX('Paramètres'!$H$4:$H$7,MATCH($D20,'Paramètres'!$G$4:$G$7,0)),""))</f>
        <v/>
      </c>
      <c r="S20">
        <f>IF($A20="","",IFERROR(INDEX('Paramètres'!$K$4:$K$7,MATCH($E20,'Paramètres'!$J$4:$J$7,0)),""))</f>
        <v/>
      </c>
      <c r="T20">
        <f>IF($A20="","",IFERROR(INDEX('Paramètres'!$N$4:$N$6,MATCH($F20,'Paramètres'!$M$4:$M$6,0)),""))</f>
        <v/>
      </c>
      <c r="U20">
        <f>IF($N20="","",$N20+ROW()/100000)</f>
        <v/>
      </c>
    </row>
    <row r="21" ht="30" customHeight="1">
      <c r="A21" s="18" t="n"/>
      <c r="B21" s="18" t="n"/>
      <c r="C21" s="18" t="n"/>
      <c r="D21" s="18" t="n"/>
      <c r="E21" s="18" t="n"/>
      <c r="F21" s="18" t="n"/>
      <c r="G21" s="18" t="n"/>
      <c r="H21" s="18" t="n"/>
      <c r="I21" s="19">
        <f>IF($A21="","",IFERROR(ROUND(INDEX('Paramètres'!$B$4:$B$9,MATCH($B21,'Paramètres'!$A$4:$A$9,0))*INDEX('Paramètres'!$E$4:$E$9,MATCH($C21,'Paramètres'!$D$4:$D$9,0)),1),""))</f>
        <v/>
      </c>
      <c r="J21" s="19">
        <f>IF($A21="","",IF(OR($R21="",$S21="",$T21=""),"",$R21+$S21+$T21))</f>
        <v/>
      </c>
      <c r="K21" s="20">
        <f>IF($A21="","",IF(OR($I21="",$J21=""),"Incomplet",IF(OR(MIN($R21,$S21,$T21)=0,$J21&lt;=4),"À écarter",IF($H21="","À compléter",IF($I21&lt;6,"Plus tard",IF($J21&gt;=7,"Candidat immédiat","Candidat après préparation"))))))</f>
        <v/>
      </c>
      <c r="L21" s="21">
        <f>IF($K21="","",IF($K21="Incomplet","Renseignez les colonnes B à G.",IF($K21="À écarter",IF($T21=0,"La tâche EST la décision : elle reste à vous, entière.",IF($S21=0,"La donnée essentielle n'existe pas : il n'y a rien à préparer.",IF($R21=0,"Négociation, arbitrage ou évaluation d'une personne : hors périmètre.","Faisabilité trop faible : au moins deux des trois conditions manquent."))),IF($K21="À compléter","Nommez ce qui reste à l'humain (colonne H). Sans frontière écrite, pas de verdict.",IF($K21="Plus tard","Environ "&amp;TEXT($I21,"0")&amp;" h par an : le gain ne justifie pas encore la mise en place.",IF($K21="Candidat après préparation",IF($S21&lt;=2,"Rassemblez d'abord la donnée : elle est éparpillée ou à reconstituer.","Précisez d'abord la frontière de décision."),"Douleur réelle, donnée disponible, frontière claire."))))))</f>
        <v/>
      </c>
      <c r="M21" s="22" t="n">
        <v>0.5</v>
      </c>
      <c r="N21" s="19">
        <f>IF($K21="","",IF(LEFT($K21,8)&lt;&gt;"Candidat","",ROUND($I21*$M21,1)))</f>
        <v/>
      </c>
      <c r="O21" s="21">
        <f>IF(OR($A21="",$K21="À écarter",$K21="Incomplet"),"",IFERROR(INDEX('Paramètres'!$Q$4:$Q$6,MATCH($G21,'Paramètres'!$P$4:$P$6,0)),""))</f>
        <v/>
      </c>
      <c r="R21">
        <f>IF($A21="","",IFERROR(INDEX('Paramètres'!$H$4:$H$7,MATCH($D21,'Paramètres'!$G$4:$G$7,0)),""))</f>
        <v/>
      </c>
      <c r="S21">
        <f>IF($A21="","",IFERROR(INDEX('Paramètres'!$K$4:$K$7,MATCH($E21,'Paramètres'!$J$4:$J$7,0)),""))</f>
        <v/>
      </c>
      <c r="T21">
        <f>IF($A21="","",IFERROR(INDEX('Paramètres'!$N$4:$N$6,MATCH($F21,'Paramètres'!$M$4:$M$6,0)),""))</f>
        <v/>
      </c>
      <c r="U21">
        <f>IF($N21="","",$N21+ROW()/100000)</f>
        <v/>
      </c>
    </row>
    <row r="22" ht="30" customHeight="1">
      <c r="A22" s="18" t="n"/>
      <c r="B22" s="18" t="n"/>
      <c r="C22" s="18" t="n"/>
      <c r="D22" s="18" t="n"/>
      <c r="E22" s="18" t="n"/>
      <c r="F22" s="18" t="n"/>
      <c r="G22" s="18" t="n"/>
      <c r="H22" s="18" t="n"/>
      <c r="I22" s="19">
        <f>IF($A22="","",IFERROR(ROUND(INDEX('Paramètres'!$B$4:$B$9,MATCH($B22,'Paramètres'!$A$4:$A$9,0))*INDEX('Paramètres'!$E$4:$E$9,MATCH($C22,'Paramètres'!$D$4:$D$9,0)),1),""))</f>
        <v/>
      </c>
      <c r="J22" s="19">
        <f>IF($A22="","",IF(OR($R22="",$S22="",$T22=""),"",$R22+$S22+$T22))</f>
        <v/>
      </c>
      <c r="K22" s="20">
        <f>IF($A22="","",IF(OR($I22="",$J22=""),"Incomplet",IF(OR(MIN($R22,$S22,$T22)=0,$J22&lt;=4),"À écarter",IF($H22="","À compléter",IF($I22&lt;6,"Plus tard",IF($J22&gt;=7,"Candidat immédiat","Candidat après préparation"))))))</f>
        <v/>
      </c>
      <c r="L22" s="21">
        <f>IF($K22="","",IF($K22="Incomplet","Renseignez les colonnes B à G.",IF($K22="À écarter",IF($T22=0,"La tâche EST la décision : elle reste à vous, entière.",IF($S22=0,"La donnée essentielle n'existe pas : il n'y a rien à préparer.",IF($R22=0,"Négociation, arbitrage ou évaluation d'une personne : hors périmètre.","Faisabilité trop faible : au moins deux des trois conditions manquent."))),IF($K22="À compléter","Nommez ce qui reste à l'humain (colonne H). Sans frontière écrite, pas de verdict.",IF($K22="Plus tard","Environ "&amp;TEXT($I22,"0")&amp;" h par an : le gain ne justifie pas encore la mise en place.",IF($K22="Candidat après préparation",IF($S22&lt;=2,"Rassemblez d'abord la donnée : elle est éparpillée ou à reconstituer.","Précisez d'abord la frontière de décision."),"Douleur réelle, donnée disponible, frontière claire."))))))</f>
        <v/>
      </c>
      <c r="M22" s="22" t="n">
        <v>0.5</v>
      </c>
      <c r="N22" s="19">
        <f>IF($K22="","",IF(LEFT($K22,8)&lt;&gt;"Candidat","",ROUND($I22*$M22,1)))</f>
        <v/>
      </c>
      <c r="O22" s="21">
        <f>IF(OR($A22="",$K22="À écarter",$K22="Incomplet"),"",IFERROR(INDEX('Paramètres'!$Q$4:$Q$6,MATCH($G22,'Paramètres'!$P$4:$P$6,0)),""))</f>
        <v/>
      </c>
      <c r="R22">
        <f>IF($A22="","",IFERROR(INDEX('Paramètres'!$H$4:$H$7,MATCH($D22,'Paramètres'!$G$4:$G$7,0)),""))</f>
        <v/>
      </c>
      <c r="S22">
        <f>IF($A22="","",IFERROR(INDEX('Paramètres'!$K$4:$K$7,MATCH($E22,'Paramètres'!$J$4:$J$7,0)),""))</f>
        <v/>
      </c>
      <c r="T22">
        <f>IF($A22="","",IFERROR(INDEX('Paramètres'!$N$4:$N$6,MATCH($F22,'Paramètres'!$M$4:$M$6,0)),""))</f>
        <v/>
      </c>
      <c r="U22">
        <f>IF($N22="","",$N22+ROW()/100000)</f>
        <v/>
      </c>
    </row>
    <row r="23" ht="30" customHeight="1">
      <c r="A23" s="18" t="n"/>
      <c r="B23" s="18" t="n"/>
      <c r="C23" s="18" t="n"/>
      <c r="D23" s="18" t="n"/>
      <c r="E23" s="18" t="n"/>
      <c r="F23" s="18" t="n"/>
      <c r="G23" s="18" t="n"/>
      <c r="H23" s="18" t="n"/>
      <c r="I23" s="19">
        <f>IF($A23="","",IFERROR(ROUND(INDEX('Paramètres'!$B$4:$B$9,MATCH($B23,'Paramètres'!$A$4:$A$9,0))*INDEX('Paramètres'!$E$4:$E$9,MATCH($C23,'Paramètres'!$D$4:$D$9,0)),1),""))</f>
        <v/>
      </c>
      <c r="J23" s="19">
        <f>IF($A23="","",IF(OR($R23="",$S23="",$T23=""),"",$R23+$S23+$T23))</f>
        <v/>
      </c>
      <c r="K23" s="20">
        <f>IF($A23="","",IF(OR($I23="",$J23=""),"Incomplet",IF(OR(MIN($R23,$S23,$T23)=0,$J23&lt;=4),"À écarter",IF($H23="","À compléter",IF($I23&lt;6,"Plus tard",IF($J23&gt;=7,"Candidat immédiat","Candidat après préparation"))))))</f>
        <v/>
      </c>
      <c r="L23" s="21">
        <f>IF($K23="","",IF($K23="Incomplet","Renseignez les colonnes B à G.",IF($K23="À écarter",IF($T23=0,"La tâche EST la décision : elle reste à vous, entière.",IF($S23=0,"La donnée essentielle n'existe pas : il n'y a rien à préparer.",IF($R23=0,"Négociation, arbitrage ou évaluation d'une personne : hors périmètre.","Faisabilité trop faible : au moins deux des trois conditions manquent."))),IF($K23="À compléter","Nommez ce qui reste à l'humain (colonne H). Sans frontière écrite, pas de verdict.",IF($K23="Plus tard","Environ "&amp;TEXT($I23,"0")&amp;" h par an : le gain ne justifie pas encore la mise en place.",IF($K23="Candidat après préparation",IF($S23&lt;=2,"Rassemblez d'abord la donnée : elle est éparpillée ou à reconstituer.","Précisez d'abord la frontière de décision."),"Douleur réelle, donnée disponible, frontière claire."))))))</f>
        <v/>
      </c>
      <c r="M23" s="22" t="n">
        <v>0.5</v>
      </c>
      <c r="N23" s="19">
        <f>IF($K23="","",IF(LEFT($K23,8)&lt;&gt;"Candidat","",ROUND($I23*$M23,1)))</f>
        <v/>
      </c>
      <c r="O23" s="21">
        <f>IF(OR($A23="",$K23="À écarter",$K23="Incomplet"),"",IFERROR(INDEX('Paramètres'!$Q$4:$Q$6,MATCH($G23,'Paramètres'!$P$4:$P$6,0)),""))</f>
        <v/>
      </c>
      <c r="R23">
        <f>IF($A23="","",IFERROR(INDEX('Paramètres'!$H$4:$H$7,MATCH($D23,'Paramètres'!$G$4:$G$7,0)),""))</f>
        <v/>
      </c>
      <c r="S23">
        <f>IF($A23="","",IFERROR(INDEX('Paramètres'!$K$4:$K$7,MATCH($E23,'Paramètres'!$J$4:$J$7,0)),""))</f>
        <v/>
      </c>
      <c r="T23">
        <f>IF($A23="","",IFERROR(INDEX('Paramètres'!$N$4:$N$6,MATCH($F23,'Paramètres'!$M$4:$M$6,0)),""))</f>
        <v/>
      </c>
      <c r="U23">
        <f>IF($N23="","",$N23+ROW()/100000)</f>
        <v/>
      </c>
    </row>
    <row r="24" ht="30" customHeight="1">
      <c r="A24" s="18" t="n"/>
      <c r="B24" s="18" t="n"/>
      <c r="C24" s="18" t="n"/>
      <c r="D24" s="18" t="n"/>
      <c r="E24" s="18" t="n"/>
      <c r="F24" s="18" t="n"/>
      <c r="G24" s="18" t="n"/>
      <c r="H24" s="18" t="n"/>
      <c r="I24" s="19">
        <f>IF($A24="","",IFERROR(ROUND(INDEX('Paramètres'!$B$4:$B$9,MATCH($B24,'Paramètres'!$A$4:$A$9,0))*INDEX('Paramètres'!$E$4:$E$9,MATCH($C24,'Paramètres'!$D$4:$D$9,0)),1),""))</f>
        <v/>
      </c>
      <c r="J24" s="19">
        <f>IF($A24="","",IF(OR($R24="",$S24="",$T24=""),"",$R24+$S24+$T24))</f>
        <v/>
      </c>
      <c r="K24" s="20">
        <f>IF($A24="","",IF(OR($I24="",$J24=""),"Incomplet",IF(OR(MIN($R24,$S24,$T24)=0,$J24&lt;=4),"À écarter",IF($H24="","À compléter",IF($I24&lt;6,"Plus tard",IF($J24&gt;=7,"Candidat immédiat","Candidat après préparation"))))))</f>
        <v/>
      </c>
      <c r="L24" s="21">
        <f>IF($K24="","",IF($K24="Incomplet","Renseignez les colonnes B à G.",IF($K24="À écarter",IF($T24=0,"La tâche EST la décision : elle reste à vous, entière.",IF($S24=0,"La donnée essentielle n'existe pas : il n'y a rien à préparer.",IF($R24=0,"Négociation, arbitrage ou évaluation d'une personne : hors périmètre.","Faisabilité trop faible : au moins deux des trois conditions manquent."))),IF($K24="À compléter","Nommez ce qui reste à l'humain (colonne H). Sans frontière écrite, pas de verdict.",IF($K24="Plus tard","Environ "&amp;TEXT($I24,"0")&amp;" h par an : le gain ne justifie pas encore la mise en place.",IF($K24="Candidat après préparation",IF($S24&lt;=2,"Rassemblez d'abord la donnée : elle est éparpillée ou à reconstituer.","Précisez d'abord la frontière de décision."),"Douleur réelle, donnée disponible, frontière claire."))))))</f>
        <v/>
      </c>
      <c r="M24" s="22" t="n">
        <v>0.5</v>
      </c>
      <c r="N24" s="19">
        <f>IF($K24="","",IF(LEFT($K24,8)&lt;&gt;"Candidat","",ROUND($I24*$M24,1)))</f>
        <v/>
      </c>
      <c r="O24" s="21">
        <f>IF(OR($A24="",$K24="À écarter",$K24="Incomplet"),"",IFERROR(INDEX('Paramètres'!$Q$4:$Q$6,MATCH($G24,'Paramètres'!$P$4:$P$6,0)),""))</f>
        <v/>
      </c>
      <c r="R24">
        <f>IF($A24="","",IFERROR(INDEX('Paramètres'!$H$4:$H$7,MATCH($D24,'Paramètres'!$G$4:$G$7,0)),""))</f>
        <v/>
      </c>
      <c r="S24">
        <f>IF($A24="","",IFERROR(INDEX('Paramètres'!$K$4:$K$7,MATCH($E24,'Paramètres'!$J$4:$J$7,0)),""))</f>
        <v/>
      </c>
      <c r="T24">
        <f>IF($A24="","",IFERROR(INDEX('Paramètres'!$N$4:$N$6,MATCH($F24,'Paramètres'!$M$4:$M$6,0)),""))</f>
        <v/>
      </c>
      <c r="U24">
        <f>IF($N24="","",$N24+ROW()/100000)</f>
        <v/>
      </c>
    </row>
    <row r="25" ht="30" customHeight="1">
      <c r="A25" s="18" t="n"/>
      <c r="B25" s="18" t="n"/>
      <c r="C25" s="18" t="n"/>
      <c r="D25" s="18" t="n"/>
      <c r="E25" s="18" t="n"/>
      <c r="F25" s="18" t="n"/>
      <c r="G25" s="18" t="n"/>
      <c r="H25" s="18" t="n"/>
      <c r="I25" s="19">
        <f>IF($A25="","",IFERROR(ROUND(INDEX('Paramètres'!$B$4:$B$9,MATCH($B25,'Paramètres'!$A$4:$A$9,0))*INDEX('Paramètres'!$E$4:$E$9,MATCH($C25,'Paramètres'!$D$4:$D$9,0)),1),""))</f>
        <v/>
      </c>
      <c r="J25" s="19">
        <f>IF($A25="","",IF(OR($R25="",$S25="",$T25=""),"",$R25+$S25+$T25))</f>
        <v/>
      </c>
      <c r="K25" s="20">
        <f>IF($A25="","",IF(OR($I25="",$J25=""),"Incomplet",IF(OR(MIN($R25,$S25,$T25)=0,$J25&lt;=4),"À écarter",IF($H25="","À compléter",IF($I25&lt;6,"Plus tard",IF($J25&gt;=7,"Candidat immédiat","Candidat après préparation"))))))</f>
        <v/>
      </c>
      <c r="L25" s="21">
        <f>IF($K25="","",IF($K25="Incomplet","Renseignez les colonnes B à G.",IF($K25="À écarter",IF($T25=0,"La tâche EST la décision : elle reste à vous, entière.",IF($S25=0,"La donnée essentielle n'existe pas : il n'y a rien à préparer.",IF($R25=0,"Négociation, arbitrage ou évaluation d'une personne : hors périmètre.","Faisabilité trop faible : au moins deux des trois conditions manquent."))),IF($K25="À compléter","Nommez ce qui reste à l'humain (colonne H). Sans frontière écrite, pas de verdict.",IF($K25="Plus tard","Environ "&amp;TEXT($I25,"0")&amp;" h par an : le gain ne justifie pas encore la mise en place.",IF($K25="Candidat après préparation",IF($S25&lt;=2,"Rassemblez d'abord la donnée : elle est éparpillée ou à reconstituer.","Précisez d'abord la frontière de décision."),"Douleur réelle, donnée disponible, frontière claire."))))))</f>
        <v/>
      </c>
      <c r="M25" s="22" t="n">
        <v>0.5</v>
      </c>
      <c r="N25" s="19">
        <f>IF($K25="","",IF(LEFT($K25,8)&lt;&gt;"Candidat","",ROUND($I25*$M25,1)))</f>
        <v/>
      </c>
      <c r="O25" s="21">
        <f>IF(OR($A25="",$K25="À écarter",$K25="Incomplet"),"",IFERROR(INDEX('Paramètres'!$Q$4:$Q$6,MATCH($G25,'Paramètres'!$P$4:$P$6,0)),""))</f>
        <v/>
      </c>
      <c r="R25">
        <f>IF($A25="","",IFERROR(INDEX('Paramètres'!$H$4:$H$7,MATCH($D25,'Paramètres'!$G$4:$G$7,0)),""))</f>
        <v/>
      </c>
      <c r="S25">
        <f>IF($A25="","",IFERROR(INDEX('Paramètres'!$K$4:$K$7,MATCH($E25,'Paramètres'!$J$4:$J$7,0)),""))</f>
        <v/>
      </c>
      <c r="T25">
        <f>IF($A25="","",IFERROR(INDEX('Paramètres'!$N$4:$N$6,MATCH($F25,'Paramètres'!$M$4:$M$6,0)),""))</f>
        <v/>
      </c>
      <c r="U25">
        <f>IF($N25="","",$N25+ROW()/100000)</f>
        <v/>
      </c>
    </row>
    <row r="26" ht="30" customHeight="1">
      <c r="A26" s="18" t="n"/>
      <c r="B26" s="18" t="n"/>
      <c r="C26" s="18" t="n"/>
      <c r="D26" s="18" t="n"/>
      <c r="E26" s="18" t="n"/>
      <c r="F26" s="18" t="n"/>
      <c r="G26" s="18" t="n"/>
      <c r="H26" s="18" t="n"/>
      <c r="I26" s="19">
        <f>IF($A26="","",IFERROR(ROUND(INDEX('Paramètres'!$B$4:$B$9,MATCH($B26,'Paramètres'!$A$4:$A$9,0))*INDEX('Paramètres'!$E$4:$E$9,MATCH($C26,'Paramètres'!$D$4:$D$9,0)),1),""))</f>
        <v/>
      </c>
      <c r="J26" s="19">
        <f>IF($A26="","",IF(OR($R26="",$S26="",$T26=""),"",$R26+$S26+$T26))</f>
        <v/>
      </c>
      <c r="K26" s="20">
        <f>IF($A26="","",IF(OR($I26="",$J26=""),"Incomplet",IF(OR(MIN($R26,$S26,$T26)=0,$J26&lt;=4),"À écarter",IF($H26="","À compléter",IF($I26&lt;6,"Plus tard",IF($J26&gt;=7,"Candidat immédiat","Candidat après préparation"))))))</f>
        <v/>
      </c>
      <c r="L26" s="21">
        <f>IF($K26="","",IF($K26="Incomplet","Renseignez les colonnes B à G.",IF($K26="À écarter",IF($T26=0,"La tâche EST la décision : elle reste à vous, entière.",IF($S26=0,"La donnée essentielle n'existe pas : il n'y a rien à préparer.",IF($R26=0,"Négociation, arbitrage ou évaluation d'une personne : hors périmètre.","Faisabilité trop faible : au moins deux des trois conditions manquent."))),IF($K26="À compléter","Nommez ce qui reste à l'humain (colonne H). Sans frontière écrite, pas de verdict.",IF($K26="Plus tard","Environ "&amp;TEXT($I26,"0")&amp;" h par an : le gain ne justifie pas encore la mise en place.",IF($K26="Candidat après préparation",IF($S26&lt;=2,"Rassemblez d'abord la donnée : elle est éparpillée ou à reconstituer.","Précisez d'abord la frontière de décision."),"Douleur réelle, donnée disponible, frontière claire."))))))</f>
        <v/>
      </c>
      <c r="M26" s="22" t="n">
        <v>0.5</v>
      </c>
      <c r="N26" s="19">
        <f>IF($K26="","",IF(LEFT($K26,8)&lt;&gt;"Candidat","",ROUND($I26*$M26,1)))</f>
        <v/>
      </c>
      <c r="O26" s="21">
        <f>IF(OR($A26="",$K26="À écarter",$K26="Incomplet"),"",IFERROR(INDEX('Paramètres'!$Q$4:$Q$6,MATCH($G26,'Paramètres'!$P$4:$P$6,0)),""))</f>
        <v/>
      </c>
      <c r="R26">
        <f>IF($A26="","",IFERROR(INDEX('Paramètres'!$H$4:$H$7,MATCH($D26,'Paramètres'!$G$4:$G$7,0)),""))</f>
        <v/>
      </c>
      <c r="S26">
        <f>IF($A26="","",IFERROR(INDEX('Paramètres'!$K$4:$K$7,MATCH($E26,'Paramètres'!$J$4:$J$7,0)),""))</f>
        <v/>
      </c>
      <c r="T26">
        <f>IF($A26="","",IFERROR(INDEX('Paramètres'!$N$4:$N$6,MATCH($F26,'Paramètres'!$M$4:$M$6,0)),""))</f>
        <v/>
      </c>
      <c r="U26">
        <f>IF($N26="","",$N26+ROW()/100000)</f>
        <v/>
      </c>
    </row>
    <row r="27" ht="30" customHeight="1">
      <c r="A27" s="18" t="n"/>
      <c r="B27" s="18" t="n"/>
      <c r="C27" s="18" t="n"/>
      <c r="D27" s="18" t="n"/>
      <c r="E27" s="18" t="n"/>
      <c r="F27" s="18" t="n"/>
      <c r="G27" s="18" t="n"/>
      <c r="H27" s="18" t="n"/>
      <c r="I27" s="19">
        <f>IF($A27="","",IFERROR(ROUND(INDEX('Paramètres'!$B$4:$B$9,MATCH($B27,'Paramètres'!$A$4:$A$9,0))*INDEX('Paramètres'!$E$4:$E$9,MATCH($C27,'Paramètres'!$D$4:$D$9,0)),1),""))</f>
        <v/>
      </c>
      <c r="J27" s="19">
        <f>IF($A27="","",IF(OR($R27="",$S27="",$T27=""),"",$R27+$S27+$T27))</f>
        <v/>
      </c>
      <c r="K27" s="20">
        <f>IF($A27="","",IF(OR($I27="",$J27=""),"Incomplet",IF(OR(MIN($R27,$S27,$T27)=0,$J27&lt;=4),"À écarter",IF($H27="","À compléter",IF($I27&lt;6,"Plus tard",IF($J27&gt;=7,"Candidat immédiat","Candidat après préparation"))))))</f>
        <v/>
      </c>
      <c r="L27" s="21">
        <f>IF($K27="","",IF($K27="Incomplet","Renseignez les colonnes B à G.",IF($K27="À écarter",IF($T27=0,"La tâche EST la décision : elle reste à vous, entière.",IF($S27=0,"La donnée essentielle n'existe pas : il n'y a rien à préparer.",IF($R27=0,"Négociation, arbitrage ou évaluation d'une personne : hors périmètre.","Faisabilité trop faible : au moins deux des trois conditions manquent."))),IF($K27="À compléter","Nommez ce qui reste à l'humain (colonne H). Sans frontière écrite, pas de verdict.",IF($K27="Plus tard","Environ "&amp;TEXT($I27,"0")&amp;" h par an : le gain ne justifie pas encore la mise en place.",IF($K27="Candidat après préparation",IF($S27&lt;=2,"Rassemblez d'abord la donnée : elle est éparpillée ou à reconstituer.","Précisez d'abord la frontière de décision."),"Douleur réelle, donnée disponible, frontière claire."))))))</f>
        <v/>
      </c>
      <c r="M27" s="22" t="n">
        <v>0.5</v>
      </c>
      <c r="N27" s="19">
        <f>IF($K27="","",IF(LEFT($K27,8)&lt;&gt;"Candidat","",ROUND($I27*$M27,1)))</f>
        <v/>
      </c>
      <c r="O27" s="21">
        <f>IF(OR($A27="",$K27="À écarter",$K27="Incomplet"),"",IFERROR(INDEX('Paramètres'!$Q$4:$Q$6,MATCH($G27,'Paramètres'!$P$4:$P$6,0)),""))</f>
        <v/>
      </c>
      <c r="R27">
        <f>IF($A27="","",IFERROR(INDEX('Paramètres'!$H$4:$H$7,MATCH($D27,'Paramètres'!$G$4:$G$7,0)),""))</f>
        <v/>
      </c>
      <c r="S27">
        <f>IF($A27="","",IFERROR(INDEX('Paramètres'!$K$4:$K$7,MATCH($E27,'Paramètres'!$J$4:$J$7,0)),""))</f>
        <v/>
      </c>
      <c r="T27">
        <f>IF($A27="","",IFERROR(INDEX('Paramètres'!$N$4:$N$6,MATCH($F27,'Paramètres'!$M$4:$M$6,0)),""))</f>
        <v/>
      </c>
      <c r="U27">
        <f>IF($N27="","",$N27+ROW()/100000)</f>
        <v/>
      </c>
    </row>
    <row r="28" ht="30" customHeight="1">
      <c r="A28" s="18" t="n"/>
      <c r="B28" s="18" t="n"/>
      <c r="C28" s="18" t="n"/>
      <c r="D28" s="18" t="n"/>
      <c r="E28" s="18" t="n"/>
      <c r="F28" s="18" t="n"/>
      <c r="G28" s="18" t="n"/>
      <c r="H28" s="18" t="n"/>
      <c r="I28" s="19">
        <f>IF($A28="","",IFERROR(ROUND(INDEX('Paramètres'!$B$4:$B$9,MATCH($B28,'Paramètres'!$A$4:$A$9,0))*INDEX('Paramètres'!$E$4:$E$9,MATCH($C28,'Paramètres'!$D$4:$D$9,0)),1),""))</f>
        <v/>
      </c>
      <c r="J28" s="19">
        <f>IF($A28="","",IF(OR($R28="",$S28="",$T28=""),"",$R28+$S28+$T28))</f>
        <v/>
      </c>
      <c r="K28" s="20">
        <f>IF($A28="","",IF(OR($I28="",$J28=""),"Incomplet",IF(OR(MIN($R28,$S28,$T28)=0,$J28&lt;=4),"À écarter",IF($H28="","À compléter",IF($I28&lt;6,"Plus tard",IF($J28&gt;=7,"Candidat immédiat","Candidat après préparation"))))))</f>
        <v/>
      </c>
      <c r="L28" s="21">
        <f>IF($K28="","",IF($K28="Incomplet","Renseignez les colonnes B à G.",IF($K28="À écarter",IF($T28=0,"La tâche EST la décision : elle reste à vous, entière.",IF($S28=0,"La donnée essentielle n'existe pas : il n'y a rien à préparer.",IF($R28=0,"Négociation, arbitrage ou évaluation d'une personne : hors périmètre.","Faisabilité trop faible : au moins deux des trois conditions manquent."))),IF($K28="À compléter","Nommez ce qui reste à l'humain (colonne H). Sans frontière écrite, pas de verdict.",IF($K28="Plus tard","Environ "&amp;TEXT($I28,"0")&amp;" h par an : le gain ne justifie pas encore la mise en place.",IF($K28="Candidat après préparation",IF($S28&lt;=2,"Rassemblez d'abord la donnée : elle est éparpillée ou à reconstituer.","Précisez d'abord la frontière de décision."),"Douleur réelle, donnée disponible, frontière claire."))))))</f>
        <v/>
      </c>
      <c r="M28" s="22" t="n">
        <v>0.5</v>
      </c>
      <c r="N28" s="19">
        <f>IF($K28="","",IF(LEFT($K28,8)&lt;&gt;"Candidat","",ROUND($I28*$M28,1)))</f>
        <v/>
      </c>
      <c r="O28" s="21">
        <f>IF(OR($A28="",$K28="À écarter",$K28="Incomplet"),"",IFERROR(INDEX('Paramètres'!$Q$4:$Q$6,MATCH($G28,'Paramètres'!$P$4:$P$6,0)),""))</f>
        <v/>
      </c>
      <c r="R28">
        <f>IF($A28="","",IFERROR(INDEX('Paramètres'!$H$4:$H$7,MATCH($D28,'Paramètres'!$G$4:$G$7,0)),""))</f>
        <v/>
      </c>
      <c r="S28">
        <f>IF($A28="","",IFERROR(INDEX('Paramètres'!$K$4:$K$7,MATCH($E28,'Paramètres'!$J$4:$J$7,0)),""))</f>
        <v/>
      </c>
      <c r="T28">
        <f>IF($A28="","",IFERROR(INDEX('Paramètres'!$N$4:$N$6,MATCH($F28,'Paramètres'!$M$4:$M$6,0)),""))</f>
        <v/>
      </c>
      <c r="U28">
        <f>IF($N28="","",$N28+ROW()/100000)</f>
        <v/>
      </c>
    </row>
    <row r="29" ht="30" customHeight="1">
      <c r="A29" s="18" t="n"/>
      <c r="B29" s="18" t="n"/>
      <c r="C29" s="18" t="n"/>
      <c r="D29" s="18" t="n"/>
      <c r="E29" s="18" t="n"/>
      <c r="F29" s="18" t="n"/>
      <c r="G29" s="18" t="n"/>
      <c r="H29" s="18" t="n"/>
      <c r="I29" s="19">
        <f>IF($A29="","",IFERROR(ROUND(INDEX('Paramètres'!$B$4:$B$9,MATCH($B29,'Paramètres'!$A$4:$A$9,0))*INDEX('Paramètres'!$E$4:$E$9,MATCH($C29,'Paramètres'!$D$4:$D$9,0)),1),""))</f>
        <v/>
      </c>
      <c r="J29" s="19">
        <f>IF($A29="","",IF(OR($R29="",$S29="",$T29=""),"",$R29+$S29+$T29))</f>
        <v/>
      </c>
      <c r="K29" s="20">
        <f>IF($A29="","",IF(OR($I29="",$J29=""),"Incomplet",IF(OR(MIN($R29,$S29,$T29)=0,$J29&lt;=4),"À écarter",IF($H29="","À compléter",IF($I29&lt;6,"Plus tard",IF($J29&gt;=7,"Candidat immédiat","Candidat après préparation"))))))</f>
        <v/>
      </c>
      <c r="L29" s="21">
        <f>IF($K29="","",IF($K29="Incomplet","Renseignez les colonnes B à G.",IF($K29="À écarter",IF($T29=0,"La tâche EST la décision : elle reste à vous, entière.",IF($S29=0,"La donnée essentielle n'existe pas : il n'y a rien à préparer.",IF($R29=0,"Négociation, arbitrage ou évaluation d'une personne : hors périmètre.","Faisabilité trop faible : au moins deux des trois conditions manquent."))),IF($K29="À compléter","Nommez ce qui reste à l'humain (colonne H). Sans frontière écrite, pas de verdict.",IF($K29="Plus tard","Environ "&amp;TEXT($I29,"0")&amp;" h par an : le gain ne justifie pas encore la mise en place.",IF($K29="Candidat après préparation",IF($S29&lt;=2,"Rassemblez d'abord la donnée : elle est éparpillée ou à reconstituer.","Précisez d'abord la frontière de décision."),"Douleur réelle, donnée disponible, frontière claire."))))))</f>
        <v/>
      </c>
      <c r="M29" s="22" t="n">
        <v>0.5</v>
      </c>
      <c r="N29" s="19">
        <f>IF($K29="","",IF(LEFT($K29,8)&lt;&gt;"Candidat","",ROUND($I29*$M29,1)))</f>
        <v/>
      </c>
      <c r="O29" s="21">
        <f>IF(OR($A29="",$K29="À écarter",$K29="Incomplet"),"",IFERROR(INDEX('Paramètres'!$Q$4:$Q$6,MATCH($G29,'Paramètres'!$P$4:$P$6,0)),""))</f>
        <v/>
      </c>
      <c r="R29">
        <f>IF($A29="","",IFERROR(INDEX('Paramètres'!$H$4:$H$7,MATCH($D29,'Paramètres'!$G$4:$G$7,0)),""))</f>
        <v/>
      </c>
      <c r="S29">
        <f>IF($A29="","",IFERROR(INDEX('Paramètres'!$K$4:$K$7,MATCH($E29,'Paramètres'!$J$4:$J$7,0)),""))</f>
        <v/>
      </c>
      <c r="T29">
        <f>IF($A29="","",IFERROR(INDEX('Paramètres'!$N$4:$N$6,MATCH($F29,'Paramètres'!$M$4:$M$6,0)),""))</f>
        <v/>
      </c>
      <c r="U29">
        <f>IF($N29="","",$N29+ROW()/100000)</f>
        <v/>
      </c>
    </row>
    <row r="30" ht="30" customHeight="1">
      <c r="A30" s="18" t="n"/>
      <c r="B30" s="18" t="n"/>
      <c r="C30" s="18" t="n"/>
      <c r="D30" s="18" t="n"/>
      <c r="E30" s="18" t="n"/>
      <c r="F30" s="18" t="n"/>
      <c r="G30" s="18" t="n"/>
      <c r="H30" s="18" t="n"/>
      <c r="I30" s="19">
        <f>IF($A30="","",IFERROR(ROUND(INDEX('Paramètres'!$B$4:$B$9,MATCH($B30,'Paramètres'!$A$4:$A$9,0))*INDEX('Paramètres'!$E$4:$E$9,MATCH($C30,'Paramètres'!$D$4:$D$9,0)),1),""))</f>
        <v/>
      </c>
      <c r="J30" s="19">
        <f>IF($A30="","",IF(OR($R30="",$S30="",$T30=""),"",$R30+$S30+$T30))</f>
        <v/>
      </c>
      <c r="K30" s="20">
        <f>IF($A30="","",IF(OR($I30="",$J30=""),"Incomplet",IF(OR(MIN($R30,$S30,$T30)=0,$J30&lt;=4),"À écarter",IF($H30="","À compléter",IF($I30&lt;6,"Plus tard",IF($J30&gt;=7,"Candidat immédiat","Candidat après préparation"))))))</f>
        <v/>
      </c>
      <c r="L30" s="21">
        <f>IF($K30="","",IF($K30="Incomplet","Renseignez les colonnes B à G.",IF($K30="À écarter",IF($T30=0,"La tâche EST la décision : elle reste à vous, entière.",IF($S30=0,"La donnée essentielle n'existe pas : il n'y a rien à préparer.",IF($R30=0,"Négociation, arbitrage ou évaluation d'une personne : hors périmètre.","Faisabilité trop faible : au moins deux des trois conditions manquent."))),IF($K30="À compléter","Nommez ce qui reste à l'humain (colonne H). Sans frontière écrite, pas de verdict.",IF($K30="Plus tard","Environ "&amp;TEXT($I30,"0")&amp;" h par an : le gain ne justifie pas encore la mise en place.",IF($K30="Candidat après préparation",IF($S30&lt;=2,"Rassemblez d'abord la donnée : elle est éparpillée ou à reconstituer.","Précisez d'abord la frontière de décision."),"Douleur réelle, donnée disponible, frontière claire."))))))</f>
        <v/>
      </c>
      <c r="M30" s="22" t="n">
        <v>0.5</v>
      </c>
      <c r="N30" s="19">
        <f>IF($K30="","",IF(LEFT($K30,8)&lt;&gt;"Candidat","",ROUND($I30*$M30,1)))</f>
        <v/>
      </c>
      <c r="O30" s="21">
        <f>IF(OR($A30="",$K30="À écarter",$K30="Incomplet"),"",IFERROR(INDEX('Paramètres'!$Q$4:$Q$6,MATCH($G30,'Paramètres'!$P$4:$P$6,0)),""))</f>
        <v/>
      </c>
      <c r="R30">
        <f>IF($A30="","",IFERROR(INDEX('Paramètres'!$H$4:$H$7,MATCH($D30,'Paramètres'!$G$4:$G$7,0)),""))</f>
        <v/>
      </c>
      <c r="S30">
        <f>IF($A30="","",IFERROR(INDEX('Paramètres'!$K$4:$K$7,MATCH($E30,'Paramètres'!$J$4:$J$7,0)),""))</f>
        <v/>
      </c>
      <c r="T30">
        <f>IF($A30="","",IFERROR(INDEX('Paramètres'!$N$4:$N$6,MATCH($F30,'Paramètres'!$M$4:$M$6,0)),""))</f>
        <v/>
      </c>
      <c r="U30">
        <f>IF($N30="","",$N30+ROW()/100000)</f>
        <v/>
      </c>
    </row>
    <row r="31" ht="30" customHeight="1">
      <c r="A31" s="18" t="n"/>
      <c r="B31" s="18" t="n"/>
      <c r="C31" s="18" t="n"/>
      <c r="D31" s="18" t="n"/>
      <c r="E31" s="18" t="n"/>
      <c r="F31" s="18" t="n"/>
      <c r="G31" s="18" t="n"/>
      <c r="H31" s="18" t="n"/>
      <c r="I31" s="19">
        <f>IF($A31="","",IFERROR(ROUND(INDEX('Paramètres'!$B$4:$B$9,MATCH($B31,'Paramètres'!$A$4:$A$9,0))*INDEX('Paramètres'!$E$4:$E$9,MATCH($C31,'Paramètres'!$D$4:$D$9,0)),1),""))</f>
        <v/>
      </c>
      <c r="J31" s="19">
        <f>IF($A31="","",IF(OR($R31="",$S31="",$T31=""),"",$R31+$S31+$T31))</f>
        <v/>
      </c>
      <c r="K31" s="20">
        <f>IF($A31="","",IF(OR($I31="",$J31=""),"Incomplet",IF(OR(MIN($R31,$S31,$T31)=0,$J31&lt;=4),"À écarter",IF($H31="","À compléter",IF($I31&lt;6,"Plus tard",IF($J31&gt;=7,"Candidat immédiat","Candidat après préparation"))))))</f>
        <v/>
      </c>
      <c r="L31" s="21">
        <f>IF($K31="","",IF($K31="Incomplet","Renseignez les colonnes B à G.",IF($K31="À écarter",IF($T31=0,"La tâche EST la décision : elle reste à vous, entière.",IF($S31=0,"La donnée essentielle n'existe pas : il n'y a rien à préparer.",IF($R31=0,"Négociation, arbitrage ou évaluation d'une personne : hors périmètre.","Faisabilité trop faible : au moins deux des trois conditions manquent."))),IF($K31="À compléter","Nommez ce qui reste à l'humain (colonne H). Sans frontière écrite, pas de verdict.",IF($K31="Plus tard","Environ "&amp;TEXT($I31,"0")&amp;" h par an : le gain ne justifie pas encore la mise en place.",IF($K31="Candidat après préparation",IF($S31&lt;=2,"Rassemblez d'abord la donnée : elle est éparpillée ou à reconstituer.","Précisez d'abord la frontière de décision."),"Douleur réelle, donnée disponible, frontière claire."))))))</f>
        <v/>
      </c>
      <c r="M31" s="22" t="n">
        <v>0.5</v>
      </c>
      <c r="N31" s="19">
        <f>IF($K31="","",IF(LEFT($K31,8)&lt;&gt;"Candidat","",ROUND($I31*$M31,1)))</f>
        <v/>
      </c>
      <c r="O31" s="21">
        <f>IF(OR($A31="",$K31="À écarter",$K31="Incomplet"),"",IFERROR(INDEX('Paramètres'!$Q$4:$Q$6,MATCH($G31,'Paramètres'!$P$4:$P$6,0)),""))</f>
        <v/>
      </c>
      <c r="R31">
        <f>IF($A31="","",IFERROR(INDEX('Paramètres'!$H$4:$H$7,MATCH($D31,'Paramètres'!$G$4:$G$7,0)),""))</f>
        <v/>
      </c>
      <c r="S31">
        <f>IF($A31="","",IFERROR(INDEX('Paramètres'!$K$4:$K$7,MATCH($E31,'Paramètres'!$J$4:$J$7,0)),""))</f>
        <v/>
      </c>
      <c r="T31">
        <f>IF($A31="","",IFERROR(INDEX('Paramètres'!$N$4:$N$6,MATCH($F31,'Paramètres'!$M$4:$M$6,0)),""))</f>
        <v/>
      </c>
      <c r="U31">
        <f>IF($N31="","",$N31+ROW()/100000)</f>
        <v/>
      </c>
    </row>
    <row r="32" ht="30" customHeight="1">
      <c r="A32" s="18" t="n"/>
      <c r="B32" s="18" t="n"/>
      <c r="C32" s="18" t="n"/>
      <c r="D32" s="18" t="n"/>
      <c r="E32" s="18" t="n"/>
      <c r="F32" s="18" t="n"/>
      <c r="G32" s="18" t="n"/>
      <c r="H32" s="18" t="n"/>
      <c r="I32" s="19">
        <f>IF($A32="","",IFERROR(ROUND(INDEX('Paramètres'!$B$4:$B$9,MATCH($B32,'Paramètres'!$A$4:$A$9,0))*INDEX('Paramètres'!$E$4:$E$9,MATCH($C32,'Paramètres'!$D$4:$D$9,0)),1),""))</f>
        <v/>
      </c>
      <c r="J32" s="19">
        <f>IF($A32="","",IF(OR($R32="",$S32="",$T32=""),"",$R32+$S32+$T32))</f>
        <v/>
      </c>
      <c r="K32" s="20">
        <f>IF($A32="","",IF(OR($I32="",$J32=""),"Incomplet",IF(OR(MIN($R32,$S32,$T32)=0,$J32&lt;=4),"À écarter",IF($H32="","À compléter",IF($I32&lt;6,"Plus tard",IF($J32&gt;=7,"Candidat immédiat","Candidat après préparation"))))))</f>
        <v/>
      </c>
      <c r="L32" s="21">
        <f>IF($K32="","",IF($K32="Incomplet","Renseignez les colonnes B à G.",IF($K32="À écarter",IF($T32=0,"La tâche EST la décision : elle reste à vous, entière.",IF($S32=0,"La donnée essentielle n'existe pas : il n'y a rien à préparer.",IF($R32=0,"Négociation, arbitrage ou évaluation d'une personne : hors périmètre.","Faisabilité trop faible : au moins deux des trois conditions manquent."))),IF($K32="À compléter","Nommez ce qui reste à l'humain (colonne H). Sans frontière écrite, pas de verdict.",IF($K32="Plus tard","Environ "&amp;TEXT($I32,"0")&amp;" h par an : le gain ne justifie pas encore la mise en place.",IF($K32="Candidat après préparation",IF($S32&lt;=2,"Rassemblez d'abord la donnée : elle est éparpillée ou à reconstituer.","Précisez d'abord la frontière de décision."),"Douleur réelle, donnée disponible, frontière claire."))))))</f>
        <v/>
      </c>
      <c r="M32" s="22" t="n">
        <v>0.5</v>
      </c>
      <c r="N32" s="19">
        <f>IF($K32="","",IF(LEFT($K32,8)&lt;&gt;"Candidat","",ROUND($I32*$M32,1)))</f>
        <v/>
      </c>
      <c r="O32" s="21">
        <f>IF(OR($A32="",$K32="À écarter",$K32="Incomplet"),"",IFERROR(INDEX('Paramètres'!$Q$4:$Q$6,MATCH($G32,'Paramètres'!$P$4:$P$6,0)),""))</f>
        <v/>
      </c>
      <c r="R32">
        <f>IF($A32="","",IFERROR(INDEX('Paramètres'!$H$4:$H$7,MATCH($D32,'Paramètres'!$G$4:$G$7,0)),""))</f>
        <v/>
      </c>
      <c r="S32">
        <f>IF($A32="","",IFERROR(INDEX('Paramètres'!$K$4:$K$7,MATCH($E32,'Paramètres'!$J$4:$J$7,0)),""))</f>
        <v/>
      </c>
      <c r="T32">
        <f>IF($A32="","",IFERROR(INDEX('Paramètres'!$N$4:$N$6,MATCH($F32,'Paramètres'!$M$4:$M$6,0)),""))</f>
        <v/>
      </c>
      <c r="U32">
        <f>IF($N32="","",$N32+ROW()/100000)</f>
        <v/>
      </c>
    </row>
    <row r="33" ht="30" customHeight="1">
      <c r="A33" s="18" t="n"/>
      <c r="B33" s="18" t="n"/>
      <c r="C33" s="18" t="n"/>
      <c r="D33" s="18" t="n"/>
      <c r="E33" s="18" t="n"/>
      <c r="F33" s="18" t="n"/>
      <c r="G33" s="18" t="n"/>
      <c r="H33" s="18" t="n"/>
      <c r="I33" s="19">
        <f>IF($A33="","",IFERROR(ROUND(INDEX('Paramètres'!$B$4:$B$9,MATCH($B33,'Paramètres'!$A$4:$A$9,0))*INDEX('Paramètres'!$E$4:$E$9,MATCH($C33,'Paramètres'!$D$4:$D$9,0)),1),""))</f>
        <v/>
      </c>
      <c r="J33" s="19">
        <f>IF($A33="","",IF(OR($R33="",$S33="",$T33=""),"",$R33+$S33+$T33))</f>
        <v/>
      </c>
      <c r="K33" s="20">
        <f>IF($A33="","",IF(OR($I33="",$J33=""),"Incomplet",IF(OR(MIN($R33,$S33,$T33)=0,$J33&lt;=4),"À écarter",IF($H33="","À compléter",IF($I33&lt;6,"Plus tard",IF($J33&gt;=7,"Candidat immédiat","Candidat après préparation"))))))</f>
        <v/>
      </c>
      <c r="L33" s="21">
        <f>IF($K33="","",IF($K33="Incomplet","Renseignez les colonnes B à G.",IF($K33="À écarter",IF($T33=0,"La tâche EST la décision : elle reste à vous, entière.",IF($S33=0,"La donnée essentielle n'existe pas : il n'y a rien à préparer.",IF($R33=0,"Négociation, arbitrage ou évaluation d'une personne : hors périmètre.","Faisabilité trop faible : au moins deux des trois conditions manquent."))),IF($K33="À compléter","Nommez ce qui reste à l'humain (colonne H). Sans frontière écrite, pas de verdict.",IF($K33="Plus tard","Environ "&amp;TEXT($I33,"0")&amp;" h par an : le gain ne justifie pas encore la mise en place.",IF($K33="Candidat après préparation",IF($S33&lt;=2,"Rassemblez d'abord la donnée : elle est éparpillée ou à reconstituer.","Précisez d'abord la frontière de décision."),"Douleur réelle, donnée disponible, frontière claire."))))))</f>
        <v/>
      </c>
      <c r="M33" s="22" t="n">
        <v>0.5</v>
      </c>
      <c r="N33" s="19">
        <f>IF($K33="","",IF(LEFT($K33,8)&lt;&gt;"Candidat","",ROUND($I33*$M33,1)))</f>
        <v/>
      </c>
      <c r="O33" s="21">
        <f>IF(OR($A33="",$K33="À écarter",$K33="Incomplet"),"",IFERROR(INDEX('Paramètres'!$Q$4:$Q$6,MATCH($G33,'Paramètres'!$P$4:$P$6,0)),""))</f>
        <v/>
      </c>
      <c r="R33">
        <f>IF($A33="","",IFERROR(INDEX('Paramètres'!$H$4:$H$7,MATCH($D33,'Paramètres'!$G$4:$G$7,0)),""))</f>
        <v/>
      </c>
      <c r="S33">
        <f>IF($A33="","",IFERROR(INDEX('Paramètres'!$K$4:$K$7,MATCH($E33,'Paramètres'!$J$4:$J$7,0)),""))</f>
        <v/>
      </c>
      <c r="T33">
        <f>IF($A33="","",IFERROR(INDEX('Paramètres'!$N$4:$N$6,MATCH($F33,'Paramètres'!$M$4:$M$6,0)),""))</f>
        <v/>
      </c>
      <c r="U33">
        <f>IF($N33="","",$N33+ROW()/100000)</f>
        <v/>
      </c>
    </row>
    <row r="34" ht="30" customHeight="1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9">
        <f>IF($A34="","",IFERROR(ROUND(INDEX('Paramètres'!$B$4:$B$9,MATCH($B34,'Paramètres'!$A$4:$A$9,0))*INDEX('Paramètres'!$E$4:$E$9,MATCH($C34,'Paramètres'!$D$4:$D$9,0)),1),""))</f>
        <v/>
      </c>
      <c r="J34" s="19">
        <f>IF($A34="","",IF(OR($R34="",$S34="",$T34=""),"",$R34+$S34+$T34))</f>
        <v/>
      </c>
      <c r="K34" s="20">
        <f>IF($A34="","",IF(OR($I34="",$J34=""),"Incomplet",IF(OR(MIN($R34,$S34,$T34)=0,$J34&lt;=4),"À écarter",IF($H34="","À compléter",IF($I34&lt;6,"Plus tard",IF($J34&gt;=7,"Candidat immédiat","Candidat après préparation"))))))</f>
        <v/>
      </c>
      <c r="L34" s="21">
        <f>IF($K34="","",IF($K34="Incomplet","Renseignez les colonnes B à G.",IF($K34="À écarter",IF($T34=0,"La tâche EST la décision : elle reste à vous, entière.",IF($S34=0,"La donnée essentielle n'existe pas : il n'y a rien à préparer.",IF($R34=0,"Négociation, arbitrage ou évaluation d'une personne : hors périmètre.","Faisabilité trop faible : au moins deux des trois conditions manquent."))),IF($K34="À compléter","Nommez ce qui reste à l'humain (colonne H). Sans frontière écrite, pas de verdict.",IF($K34="Plus tard","Environ "&amp;TEXT($I34,"0")&amp;" h par an : le gain ne justifie pas encore la mise en place.",IF($K34="Candidat après préparation",IF($S34&lt;=2,"Rassemblez d'abord la donnée : elle est éparpillée ou à reconstituer.","Précisez d'abord la frontière de décision."),"Douleur réelle, donnée disponible, frontière claire."))))))</f>
        <v/>
      </c>
      <c r="M34" s="22" t="n">
        <v>0.5</v>
      </c>
      <c r="N34" s="19">
        <f>IF($K34="","",IF(LEFT($K34,8)&lt;&gt;"Candidat","",ROUND($I34*$M34,1)))</f>
        <v/>
      </c>
      <c r="O34" s="21">
        <f>IF(OR($A34="",$K34="À écarter",$K34="Incomplet"),"",IFERROR(INDEX('Paramètres'!$Q$4:$Q$6,MATCH($G34,'Paramètres'!$P$4:$P$6,0)),""))</f>
        <v/>
      </c>
      <c r="R34">
        <f>IF($A34="","",IFERROR(INDEX('Paramètres'!$H$4:$H$7,MATCH($D34,'Paramètres'!$G$4:$G$7,0)),""))</f>
        <v/>
      </c>
      <c r="S34">
        <f>IF($A34="","",IFERROR(INDEX('Paramètres'!$K$4:$K$7,MATCH($E34,'Paramètres'!$J$4:$J$7,0)),""))</f>
        <v/>
      </c>
      <c r="T34">
        <f>IF($A34="","",IFERROR(INDEX('Paramètres'!$N$4:$N$6,MATCH($F34,'Paramètres'!$M$4:$M$6,0)),""))</f>
        <v/>
      </c>
      <c r="U34">
        <f>IF($N34="","",$N34+ROW()/100000)</f>
        <v/>
      </c>
    </row>
  </sheetData>
  <autoFilter ref="A4:O34"/>
  <mergeCells count="4">
    <mergeCell ref="A1:O1"/>
    <mergeCell ref="I3:O3"/>
    <mergeCell ref="A3:H3"/>
    <mergeCell ref="A2:O2"/>
  </mergeCells>
  <conditionalFormatting sqref="K5:K34">
    <cfRule type="cellIs" priority="1" operator="equal" dxfId="0">
      <formula>"Candidat immédiat"</formula>
    </cfRule>
    <cfRule type="cellIs" priority="2" operator="equal" dxfId="1">
      <formula>"Candidat après préparation"</formula>
    </cfRule>
    <cfRule type="cellIs" priority="3" operator="equal" dxfId="2">
      <formula>"Plus tard"</formula>
    </cfRule>
    <cfRule type="cellIs" priority="4" operator="equal" dxfId="3">
      <formula>"À écarter"</formula>
    </cfRule>
    <cfRule type="cellIs" priority="5" operator="equal" dxfId="4">
      <formula>"À compléter"</formula>
    </cfRule>
    <cfRule type="cellIs" priority="6" operator="equal" dxfId="5">
      <formula>"Incomplet"</formula>
    </cfRule>
  </conditionalFormatting>
  <conditionalFormatting sqref="H5:H34">
    <cfRule type="expression" priority="7" dxfId="6">
      <formula>AND($A5&lt;&gt;"",$H5="")</formula>
    </cfRule>
  </conditionalFormatting>
  <dataValidations count="7">
    <dataValidation sqref="B5:B34" showDropDown="0" showInputMessage="0" showErrorMessage="1" allowBlank="1" errorTitle="Réponse hors barème" error="Choisissez une valeur dans la liste." type="list">
      <formula1>'Paramètres'!$A$4:$A$9</formula1>
    </dataValidation>
    <dataValidation sqref="C5:C34" showDropDown="0" showInputMessage="0" showErrorMessage="1" allowBlank="1" errorTitle="Réponse hors barème" error="Choisissez une valeur dans la liste." type="list">
      <formula1>'Paramètres'!$D$4:$D$9</formula1>
    </dataValidation>
    <dataValidation sqref="D5:D34" showDropDown="0" showInputMessage="0" showErrorMessage="1" allowBlank="1" errorTitle="Réponse hors barème" error="Choisissez une valeur dans la liste." type="list">
      <formula1>'Paramètres'!$G$4:$G$7</formula1>
    </dataValidation>
    <dataValidation sqref="E5:E34" showDropDown="0" showInputMessage="0" showErrorMessage="1" allowBlank="1" errorTitle="Réponse hors barème" error="Choisissez une valeur dans la liste." type="list">
      <formula1>'Paramètres'!$J$4:$J$7</formula1>
    </dataValidation>
    <dataValidation sqref="F5:F34" showDropDown="0" showInputMessage="0" showErrorMessage="1" allowBlank="1" errorTitle="Réponse hors barème" error="Choisissez une valeur dans la liste." type="list">
      <formula1>'Paramètres'!$M$4:$M$6</formula1>
    </dataValidation>
    <dataValidation sqref="G5:G34" showDropDown="0" showInputMessage="0" showErrorMessage="1" allowBlank="1" errorTitle="Réponse hors barème" error="Choisissez une valeur dans la liste." type="list">
      <formula1>'Paramètres'!$P$4:$P$6</formula1>
    </dataValidation>
    <dataValidation sqref="M5:M34" showDropDown="0" showInputMessage="0" showErrorMessage="1" allowBlank="1" errorTitle="Valeur impossible" error="Une part se situe entre 0 % et 100 %." type="decimal" operator="between">
      <formula1>0</formula1>
      <formula2>1</formula2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Q2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34" customWidth="1" min="4" max="4"/>
    <col width="22" customWidth="1" min="5" max="5"/>
    <col width="46" customWidth="1" min="7" max="7"/>
    <col width="22" customWidth="1" min="8" max="8"/>
    <col width="46" customWidth="1" min="10" max="10"/>
    <col width="22" customWidth="1" min="11" max="11"/>
    <col width="46" customWidth="1" min="13" max="13"/>
    <col width="22" customWidth="1" min="14" max="14"/>
    <col width="46" customWidth="1" min="16" max="16"/>
    <col width="22" customWidth="1" min="17" max="17"/>
  </cols>
  <sheetData>
    <row r="1" ht="34" customHeight="1">
      <c r="A1" s="1" t="inlineStr">
        <is>
          <t>Paramètres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</row>
    <row r="2" ht="20" customHeight="1">
      <c r="A2" s="3" t="inlineStr">
        <is>
          <t>Les barèmes, en clair. Rien n'est caché — vous pouvez les discuter.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</row>
    <row r="3" ht="30" customHeight="1">
      <c r="A3" s="27" t="inlineStr">
        <is>
          <t>Elle revient…</t>
        </is>
      </c>
      <c r="B3" s="27" t="inlineStr">
        <is>
          <t>occurrences / an</t>
        </is>
      </c>
      <c r="D3" s="27" t="inlineStr">
        <is>
          <t>Elle me prend…</t>
        </is>
      </c>
      <c r="E3" s="27" t="inlineStr">
        <is>
          <t>heures</t>
        </is>
      </c>
      <c r="G3" s="27" t="inlineStr">
        <is>
          <t>Elle est faite de…</t>
        </is>
      </c>
      <c r="H3" s="27" t="inlineStr">
        <is>
          <t>score / 3</t>
        </is>
      </c>
      <c r="J3" s="27" t="inlineStr">
        <is>
          <t>La donnée essentielle est…</t>
        </is>
      </c>
      <c r="K3" s="27" t="inlineStr">
        <is>
          <t>score / 3</t>
        </is>
      </c>
      <c r="M3" s="27" t="inlineStr">
        <is>
          <t>Ce qui reste à l'humain est…</t>
        </is>
      </c>
      <c r="N3" s="27" t="inlineStr">
        <is>
          <t>score / 3</t>
        </is>
      </c>
      <c r="P3" s="27" t="inlineStr">
        <is>
          <t>Une erreur non vue coûterait…</t>
        </is>
      </c>
      <c r="Q3" s="27" t="inlineStr">
        <is>
          <t>relecture exigée</t>
        </is>
      </c>
    </row>
    <row r="4">
      <c r="A4" s="28" t="inlineStr">
        <is>
          <t>Chaque semaine</t>
        </is>
      </c>
      <c r="B4" s="20" t="n">
        <v>46</v>
      </c>
      <c r="D4" s="28" t="inlineStr">
        <is>
          <t>15 minutes</t>
        </is>
      </c>
      <c r="E4" s="20" t="n">
        <v>0.25</v>
      </c>
      <c r="G4" s="28" t="inlineStr">
        <is>
          <t>Lire, recouper, rédiger de l'information écrite</t>
        </is>
      </c>
      <c r="H4" s="20" t="n">
        <v>3</v>
      </c>
      <c r="J4" s="28" t="inlineStr">
        <is>
          <t>Oui, dans un fichier ou un outil</t>
        </is>
      </c>
      <c r="K4" s="20" t="n">
        <v>3</v>
      </c>
      <c r="M4" s="28" t="inlineStr">
        <is>
          <t>Je peux nommer en une phrase ce qui reste à l'humain</t>
        </is>
      </c>
      <c r="N4" s="20" t="n">
        <v>3</v>
      </c>
      <c r="P4" s="28" t="inlineStr">
        <is>
          <t>Faible — je m'en aperçois en relisant</t>
        </is>
      </c>
      <c r="Q4" s="20" t="inlineStr">
        <is>
          <t>Relecture rapide avant envoi</t>
        </is>
      </c>
    </row>
    <row r="5">
      <c r="A5" s="28" t="inlineStr">
        <is>
          <t>Toutes les deux semaines</t>
        </is>
      </c>
      <c r="B5" s="20" t="n">
        <v>23</v>
      </c>
      <c r="D5" s="28" t="inlineStr">
        <is>
          <t>30 minutes</t>
        </is>
      </c>
      <c r="E5" s="20" t="n">
        <v>0.5</v>
      </c>
      <c r="G5" s="28" t="inlineStr">
        <is>
          <t>Calculer à partir de chiffres qui existent déjà</t>
        </is>
      </c>
      <c r="H5" s="20" t="n">
        <v>3</v>
      </c>
      <c r="J5" s="28" t="inlineStr">
        <is>
          <t>Oui, mais éparpillée en plusieurs endroits</t>
        </is>
      </c>
      <c r="K5" s="20" t="n">
        <v>2</v>
      </c>
      <c r="M5" s="28" t="inlineStr">
        <is>
          <t>Je vois à peu près, sans savoir le formuler</t>
        </is>
      </c>
      <c r="N5" s="20" t="n">
        <v>1</v>
      </c>
      <c r="P5" s="28" t="inlineStr">
        <is>
          <t>Moyen — un pair doit revoir</t>
        </is>
      </c>
      <c r="Q5" s="20" t="inlineStr">
        <is>
          <t>Relecture par un pair</t>
        </is>
      </c>
    </row>
    <row r="6">
      <c r="A6" s="28" t="inlineStr">
        <is>
          <t>Chaque mois</t>
        </is>
      </c>
      <c r="B6" s="20" t="n">
        <v>11</v>
      </c>
      <c r="D6" s="28" t="inlineStr">
        <is>
          <t>1 heure</t>
        </is>
      </c>
      <c r="E6" s="20" t="n">
        <v>1</v>
      </c>
      <c r="G6" s="28" t="inlineStr">
        <is>
          <t>Échanger avec des personnes, animer</t>
        </is>
      </c>
      <c r="H6" s="20" t="n">
        <v>1</v>
      </c>
      <c r="J6" s="28" t="inlineStr">
        <is>
          <t>À reconstituer à la main</t>
        </is>
      </c>
      <c r="K6" s="20" t="n">
        <v>1</v>
      </c>
      <c r="M6" s="28" t="inlineStr">
        <is>
          <t>La tâche EST la décision</t>
        </is>
      </c>
      <c r="N6" s="20" t="n">
        <v>0</v>
      </c>
      <c r="P6" s="28" t="inlineStr">
        <is>
          <t>Élevé — cela engage l'entreprise</t>
        </is>
      </c>
      <c r="Q6" s="20" t="inlineStr">
        <is>
          <t>Validation formelle avant diffusion</t>
        </is>
      </c>
    </row>
    <row r="7">
      <c r="A7" s="28" t="inlineStr">
        <is>
          <t>À chaque jalon (environ trimestriel)</t>
        </is>
      </c>
      <c r="B7" s="20" t="n">
        <v>4</v>
      </c>
      <c r="D7" s="28" t="inlineStr">
        <is>
          <t>2 heures</t>
        </is>
      </c>
      <c r="E7" s="20" t="n">
        <v>2</v>
      </c>
      <c r="G7" s="28" t="inlineStr">
        <is>
          <t>Négocier, arbitrer, évaluer quelqu'un</t>
        </is>
      </c>
      <c r="H7" s="20" t="n">
        <v>0</v>
      </c>
      <c r="J7" s="28" t="inlineStr">
        <is>
          <t>Elle n'existe pas</t>
        </is>
      </c>
      <c r="K7" s="20" t="n">
        <v>0</v>
      </c>
    </row>
    <row r="8">
      <c r="A8" s="28" t="inlineStr">
        <is>
          <t>Une à deux fois par an</t>
        </is>
      </c>
      <c r="B8" s="20" t="n">
        <v>2</v>
      </c>
      <c r="D8" s="28" t="inlineStr">
        <is>
          <t>Une demi-journée</t>
        </is>
      </c>
      <c r="E8" s="20" t="n">
        <v>4</v>
      </c>
    </row>
    <row r="9">
      <c r="A9" s="28" t="inlineStr">
        <is>
          <t>Une seule fois</t>
        </is>
      </c>
      <c r="B9" s="20" t="n">
        <v>1</v>
      </c>
      <c r="D9" s="28" t="inlineStr">
        <is>
          <t>Une journée</t>
        </is>
      </c>
      <c r="E9" s="20" t="n">
        <v>8</v>
      </c>
    </row>
    <row r="12" ht="16" customHeight="1">
      <c r="A12" s="29" t="inlineStr">
        <is>
          <t>Les hypothèses, écrites noir sur blanc</t>
        </is>
      </c>
    </row>
    <row r="13" ht="32" customHeight="1">
      <c r="A13" s="9" t="inlineStr">
        <is>
          <t>•  « Chaque semaine » vaut 46 occurrences par an, pas 52 : on retire environ six semaines de congés et de gel. C'est une convention, corrigez-la si la vôtre diffère.</t>
        </is>
      </c>
    </row>
    <row r="14" ht="16" customHeight="1">
      <c r="A14" s="9" t="inlineStr">
        <is>
          <t>•  Les scores de faisabilité valent 0 à 3. Un zéro est éliminatoire : la tâche est écartée, quel que soit le reste.</t>
        </is>
      </c>
    </row>
    <row r="15" ht="16" customHeight="1">
      <c r="A15" s="9" t="inlineStr">
        <is>
          <t>•  Un total de faisabilité inférieur ou égal à 4 sur 9 écarte aussi la tâche : deux conditions sur trois manquent.</t>
        </is>
      </c>
    </row>
    <row r="16" ht="16" customHeight="1">
      <c r="A16" s="9" t="inlineStr">
        <is>
          <t>•  En dessous de 6 heures par an, le verdict est « Plus tard » : la mise en place coûterait plus cher que le gain.</t>
        </is>
      </c>
    </row>
    <row r="17" ht="16" customHeight="1">
      <c r="A17" s="9" t="inlineStr">
        <is>
          <t>•  La part absorbable vaut 50 % par défaut. Ce n'est pas une mesure, c'est un point de départ que vous devez corriger.</t>
        </is>
      </c>
    </row>
    <row r="18" ht="16" customHeight="1">
      <c r="A18" s="9" t="inlineStr"/>
    </row>
    <row r="19" ht="16" customHeight="1">
      <c r="A19" s="29" t="inlineStr">
        <is>
          <t>La règle du verdict</t>
        </is>
      </c>
    </row>
    <row r="20" ht="16" customHeight="1">
      <c r="A20" s="9" t="inlineStr">
        <is>
          <t>Candidat = douleur réelle (heures par an) + donnée disponible + frontière de décision claire.</t>
        </is>
      </c>
    </row>
    <row r="21" ht="32" customHeight="1">
      <c r="A21" s="9" t="inlineStr">
        <is>
          <t>Aucun verdict n'est rendu tant que la colonne « Ce qui reste humain » est vide. C'est délibéré : un agent qui prépare sans que l'on sache qui décide n'est pas un outil, c'est un risque.</t>
        </is>
      </c>
    </row>
    <row r="23">
      <c r="A23" s="10" t="inlineStr">
        <is>
          <t>L'agent prépare, vous décidez.</t>
        </is>
      </c>
    </row>
  </sheetData>
  <mergeCells count="12">
    <mergeCell ref="A12:K12"/>
    <mergeCell ref="A18:K18"/>
    <mergeCell ref="A20:K20"/>
    <mergeCell ref="A21:K21"/>
    <mergeCell ref="A15:K15"/>
    <mergeCell ref="A17:K17"/>
    <mergeCell ref="A16:K16"/>
    <mergeCell ref="A2:Q2"/>
    <mergeCell ref="A19:K19"/>
    <mergeCell ref="A13:K13"/>
    <mergeCell ref="A14:K14"/>
    <mergeCell ref="A1:Q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cp:coreProperties xmlns:cp="http://schemas.openxmlformats.org/package/2006/metadata/core-properties"><dc:creator xmlns:dc="http://purl.org/dc/elements/1.1/">pmleadr.com</dc:creator><dc:title xmlns:dc="http://purl.org/dc/elements/1.1/">Faut-il un agent pour cette tâche ? — la grille de tri</dc:title><dc:description xmlns:dc="http://purl.org/dc/elements/1.1/">Aimant PMLeadr — grille de qualification des tâches. L'agent prépare, vous décidez.</dc:description><dcterms:created xmlns:dcterms="http://purl.org/dc/terms/" xmlns:xsi="http://www.w3.org/2001/XMLSchema-instance" xsi:type="dcterms:W3CDTF">2026-07-28T15:30:16Z</dcterms:created><dcterms:modified xmlns:dcterms="http://purl.org/dc/terms/" xmlns:xsi="http://www.w3.org/2001/XMLSchema-instance" xsi:type="dcterms:W3CDTF">2026-07-28T15:30:16Z</dcterms:modified><cp:lastModifiedBy>pmleadr.com</cp:lastModifiedBy><dc:creator>pmleadr.com</dc:creator></cp:coreProperties>
</file>